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5" sheetId="2" r:id="rId1"/>
  </sheets>
  <definedNames/>
  <calcPr calcId="145621" refMode="R1C1"/>
</workbook>
</file>

<file path=xl/sharedStrings.xml><?xml version="1.0" encoding="utf-8"?>
<sst xmlns="http://schemas.openxmlformats.org/spreadsheetml/2006/main" count="557" uniqueCount="160">
  <si>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</si>
  <si>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</si>
  <si>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</si>
  <si>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</si>
  <si>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</si>
  <si>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</si>
  <si>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</si>
  <si>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</si>
  <si>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</si>
  <si>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</si>
  <si>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</si>
  <si>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</si>
  <si>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</si>
  <si>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</si>
  <si>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</si>
  <si>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</si>
  <si>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</si>
  <si>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</si>
  <si>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</si>
  <si>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</si>
  <si>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</si>
  <si>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</si>
  <si>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</si>
  <si>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</si>
  <si>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</si>
  <si>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</si>
  <si>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</si>
  <si>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</si>
  <si>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</si>
  <si>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</si>
  <si>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</si>
  <si>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</si>
  <si>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</si>
  <si>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</si>
  <si>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</si>
  <si>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</si>
  <si>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</si>
  <si>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</si>
  <si>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</si>
  <si>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</si>
  <si>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</si>
  <si>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</si>
  <si>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</si>
  <si>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</si>
  <si>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</si>
  <si>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</si>
  <si>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</si>
  <si>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</si>
  <si>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</si>
  <si>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</si>
  <si>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</si>
  <si>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</si>
  <si>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</si>
  <si>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</si>
  <si>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</si>
  <si>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</si>
  <si>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</si>
  <si>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</si>
  <si>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</si>
  <si>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</si>
  <si>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</si>
  <si>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</si>
  <si>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</si>
  <si>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</si>
  <si>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</si>
  <si>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</si>
  <si>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</si>
  <si>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</si>
  <si>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</si>
  <si>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</si>
  <si>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</si>
  <si>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</si>
  <si>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</si>
  <si>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</si>
  <si>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</si>
  <si>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</si>
  <si>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</si>
  <si>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</si>
  <si>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</si>
  <si>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</si>
  <si>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</si>
  <si>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</si>
  <si>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</si>
  <si>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</si>
  <si>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</si>
  <si>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</si>
  <si>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</si>
  <si>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</si>
  <si>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</si>
  <si>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</si>
  <si>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</si>
  <si>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</si>
  <si>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</si>
  <si>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</si>
  <si>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</si>
  <si>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</si>
  <si>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</si>
  <si>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</si>
  <si>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</si>
  <si>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</si>
  <si>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</si>
  <si>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</si>
  <si>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</si>
  <si>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</si>
  <si>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</si>
  <si>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</si>
  <si>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</si>
  <si>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</si>
  <si>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</si>
  <si>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</si>
  <si>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</si>
  <si>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</si>
  <si>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</si>
  <si>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</si>
  <si>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</si>
  <si>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</si>
  <si>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</si>
  <si>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</si>
  <si>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</si>
  <si>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</si>
  <si>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</si>
  <si>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</si>
  <si>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</si>
  <si>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</si>
  <si>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</si>
  <si>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</si>
  <si>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</si>
  <si>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</si>
  <si>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</si>
  <si>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</si>
  <si>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</si>
  <si>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</si>
  <si>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</si>
  <si>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</si>
  <si>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</si>
  <si>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</si>
  <si>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</si>
  <si>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</si>
  <si>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</si>
  <si>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</si>
  <si>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</si>
  <si>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</si>
  <si>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</si>
  <si>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</si>
  <si>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Приложение 2</t>
  </si>
  <si>
    <t>Межбюджетные трансферты</t>
  </si>
  <si>
    <t>Специальные расходы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</si>
  <si>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</si>
  <si>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</si>
  <si>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0700185060</t>
  </si>
  <si>
    <t xml:space="preserve">Иные межбюджетные трансферты за счет средств бюджета автономного округа на повышение минимального размера оплаты труда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</si>
  <si>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</si>
  <si>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Расходы на финансирование наказов избирателей депутатоам Думы ХМАО-Югры</t>
  </si>
  <si>
    <t xml:space="preserve">Реализация мероприятий муниципальной программы "Молодое поколение Ханты-Мансийского района на 2018-2020 годы" </t>
  </si>
  <si>
    <t xml:space="preserve">к решению Совета </t>
  </si>
  <si>
    <t>Охрана окружающей среды</t>
  </si>
  <si>
    <t>Расходы на выалату персоналу казенных учреждений</t>
  </si>
  <si>
    <t>Другте вопросы окружающей среды</t>
  </si>
  <si>
    <t>Реализация мероприятий "Организация отдыха и оздоровления детей"</t>
  </si>
  <si>
    <t>от 31.10.2018 г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</si>
</sst>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8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/>
      <protection hidden="1"/>
    </xf>
    <xf numFmtId="167" fontId="4" fillId="0" borderId="6" xfId="20" applyNumberFormat="1" applyFont="1" applyFill="1" applyBorder="1" applyAlignment="1" applyProtection="1">
      <alignment/>
      <protection hidden="1"/>
    </xf>
    <xf numFmtId="165" fontId="4" fillId="2" borderId="6" xfId="20" applyNumberFormat="1" applyFont="1" applyFill="1" applyBorder="1" applyAlignment="1" applyProtection="1">
      <alignment wrapText="1"/>
      <protection hidden="1"/>
    </xf>
    <xf numFmtId="0" fontId="4" fillId="0" borderId="7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2" fillId="0" borderId="9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10" xfId="20" applyNumberFormat="1" applyFont="1" applyFill="1" applyBorder="1" applyAlignment="1" applyProtection="1">
      <alignment wrapText="1"/>
      <protection hidden="1"/>
    </xf>
    <xf numFmtId="167" fontId="2" fillId="0" borderId="10" xfId="20" applyNumberFormat="1" applyFont="1" applyFill="1" applyBorder="1" applyAlignment="1" applyProtection="1">
      <alignment/>
      <protection hidden="1"/>
    </xf>
    <xf numFmtId="166" fontId="2" fillId="0" borderId="10" xfId="20" applyNumberFormat="1" applyFont="1" applyFill="1" applyBorder="1" applyAlignment="1" applyProtection="1">
      <alignment/>
      <protection hidden="1"/>
    </xf>
    <xf numFmtId="165" fontId="2" fillId="0" borderId="1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 horizontal="left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49" fontId="4" fillId="2" borderId="12" xfId="0" applyNumberFormat="1" applyFont="1" applyFill="1" applyBorder="1" applyAlignment="1">
      <alignment horizontal="center"/>
    </xf>
    <xf numFmtId="165" fontId="4" fillId="3" borderId="6" xfId="20" applyNumberFormat="1" applyFont="1" applyFill="1" applyBorder="1" applyAlignment="1" applyProtection="1">
      <alignment wrapText="1"/>
      <protection hidden="1"/>
    </xf>
    <xf numFmtId="167" fontId="4" fillId="3" borderId="6" xfId="20" applyNumberFormat="1" applyFont="1" applyFill="1" applyBorder="1" applyAlignment="1" applyProtection="1">
      <alignment/>
      <protection hidden="1"/>
    </xf>
    <xf numFmtId="166" fontId="4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/>
      <protection hidden="1"/>
    </xf>
    <xf numFmtId="165" fontId="2" fillId="3" borderId="6" xfId="20" applyNumberFormat="1" applyFont="1" applyFill="1" applyBorder="1" applyAlignment="1" applyProtection="1">
      <alignment wrapText="1"/>
      <protection hidden="1"/>
    </xf>
    <xf numFmtId="167" fontId="2" fillId="3" borderId="6" xfId="20" applyNumberFormat="1" applyFont="1" applyFill="1" applyBorder="1" applyAlignment="1" applyProtection="1">
      <alignment/>
      <protection hidden="1"/>
    </xf>
    <xf numFmtId="166" fontId="2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 horizontal="left"/>
      <protection hidden="1"/>
    </xf>
    <xf numFmtId="49" fontId="4" fillId="3" borderId="12" xfId="0" applyNumberFormat="1" applyFont="1" applyFill="1" applyBorder="1" applyAlignment="1">
      <alignment horizontal="center"/>
    </xf>
    <xf numFmtId="165" fontId="4" fillId="0" borderId="12" xfId="20" applyNumberFormat="1" applyFont="1" applyFill="1" applyBorder="1" applyAlignment="1" applyProtection="1">
      <alignment/>
      <protection hidden="1"/>
    </xf>
    <xf numFmtId="165" fontId="2" fillId="0" borderId="13" xfId="20" applyNumberFormat="1" applyFont="1" applyFill="1" applyBorder="1" applyAlignment="1" applyProtection="1">
      <alignment wrapText="1"/>
      <protection hidden="1"/>
    </xf>
    <xf numFmtId="165" fontId="4" fillId="0" borderId="13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4" xfId="20" applyNumberFormat="1" applyFont="1" applyFill="1" applyBorder="1" applyAlignment="1" applyProtection="1">
      <alignment horizontal="center" vertical="center"/>
      <protection hidden="1"/>
    </xf>
    <xf numFmtId="0" fontId="2" fillId="0" borderId="14" xfId="20" applyNumberFormat="1" applyFont="1" applyFill="1" applyBorder="1" applyAlignment="1" applyProtection="1">
      <alignment horizontal="center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15" xfId="20" applyNumberFormat="1" applyFont="1" applyFill="1" applyBorder="1" applyAlignment="1" applyProtection="1">
      <alignment horizontal="center" vertical="center"/>
      <protection hidden="1"/>
    </xf>
    <xf numFmtId="0" fontId="2" fillId="0" borderId="16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4" fillId="0" borderId="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 horizontal="left"/>
      <protection hidden="1"/>
    </xf>
    <xf numFmtId="49" fontId="2" fillId="2" borderId="17" xfId="20" applyNumberFormat="1" applyFont="1" applyFill="1" applyBorder="1" applyAlignment="1" applyProtection="1">
      <alignment wrapText="1"/>
      <protection hidden="1"/>
    </xf>
    <xf numFmtId="49" fontId="2" fillId="2" borderId="12" xfId="20" applyNumberFormat="1" applyFont="1" applyFill="1" applyBorder="1" applyAlignment="1" applyProtection="1">
      <alignment wrapText="1"/>
      <protection hidden="1"/>
    </xf>
    <xf numFmtId="49" fontId="2" fillId="3" borderId="11" xfId="20" applyNumberFormat="1" applyFont="1" applyFill="1" applyBorder="1" applyAlignment="1" applyProtection="1">
      <alignment wrapText="1"/>
      <protection hidden="1"/>
    </xf>
    <xf numFmtId="49" fontId="2" fillId="2" borderId="12" xfId="20" applyNumberFormat="1" applyFont="1" applyFill="1" applyBorder="1" applyAlignment="1" applyProtection="1">
      <alignment horizontal="right" wrapText="1"/>
      <protection hidden="1"/>
    </xf>
    <xf numFmtId="168" fontId="2" fillId="0" borderId="18" xfId="20" applyNumberFormat="1" applyFont="1" applyFill="1" applyBorder="1" applyAlignment="1" applyProtection="1">
      <alignment/>
      <protection hidden="1"/>
    </xf>
    <xf numFmtId="168" fontId="2" fillId="0" borderId="7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8" fontId="2" fillId="3" borderId="19" xfId="20" applyNumberFormat="1" applyFont="1" applyFill="1" applyBorder="1" applyAlignment="1" applyProtection="1">
      <alignment/>
      <protection hidden="1"/>
    </xf>
    <xf numFmtId="168" fontId="4" fillId="0" borderId="6" xfId="20" applyNumberFormat="1" applyFont="1" applyFill="1" applyBorder="1" applyAlignment="1" applyProtection="1">
      <alignment/>
      <protection hidden="1"/>
    </xf>
    <xf numFmtId="168" fontId="4" fillId="0" borderId="19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4" fillId="3" borderId="6" xfId="20" applyNumberFormat="1" applyFont="1" applyFill="1" applyBorder="1" applyAlignment="1" applyProtection="1">
      <alignment/>
      <protection hidden="1"/>
    </xf>
    <xf numFmtId="168" fontId="4" fillId="3" borderId="19" xfId="20" applyNumberFormat="1" applyFont="1" applyFill="1" applyBorder="1" applyAlignment="1" applyProtection="1">
      <alignment/>
      <protection hidden="1"/>
    </xf>
    <xf numFmtId="168" fontId="4" fillId="0" borderId="12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168" fontId="4" fillId="0" borderId="20" xfId="20" applyNumberFormat="1" applyFont="1" applyFill="1" applyBorder="1" applyAlignment="1" applyProtection="1">
      <alignment/>
      <protection hidden="1"/>
    </xf>
    <xf numFmtId="168" fontId="2" fillId="0" borderId="21" xfId="20" applyNumberFormat="1" applyFont="1" applyFill="1" applyBorder="1" applyAlignment="1" applyProtection="1">
      <alignment/>
      <protection hidden="1"/>
    </xf>
    <xf numFmtId="168" fontId="2" fillId="3" borderId="12" xfId="20" applyNumberFormat="1" applyFont="1" applyFill="1" applyBorder="1" applyAlignment="1" applyProtection="1">
      <alignment wrapText="1"/>
      <protection hidden="1"/>
    </xf>
    <xf numFmtId="165" fontId="4" fillId="0" borderId="22" xfId="20" applyNumberFormat="1" applyFont="1" applyFill="1" applyBorder="1" applyAlignment="1" applyProtection="1">
      <alignment wrapText="1"/>
      <protection hidden="1"/>
    </xf>
    <xf numFmtId="165" fontId="5" fillId="0" borderId="12" xfId="0" applyNumberFormat="1" applyFont="1" applyBorder="1" applyAlignment="1">
      <alignment wrapText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horizontal="left" wrapText="1"/>
      <protection hidden="1"/>
    </xf>
    <xf numFmtId="165" fontId="4" fillId="0" borderId="6" xfId="20" applyNumberFormat="1" applyFont="1" applyFill="1" applyBorder="1" applyAlignment="1" applyProtection="1">
      <alignment wrapText="1"/>
      <protection hidden="1"/>
    </xf>
    <xf numFmtId="165" fontId="4" fillId="0" borderId="6" xfId="20" applyNumberFormat="1" applyFont="1" applyFill="1" applyBorder="1" applyAlignment="1" applyProtection="1">
      <alignment horizontal="left" wrapText="1"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4" fillId="0" borderId="19" xfId="20" applyNumberFormat="1" applyFont="1" applyFill="1" applyBorder="1" applyAlignment="1" applyProtection="1">
      <alignment wrapText="1"/>
      <protection hidden="1"/>
    </xf>
    <xf numFmtId="168" fontId="2" fillId="2" borderId="13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3" borderId="17" xfId="20" applyNumberFormat="1" applyFont="1" applyFill="1" applyBorder="1" applyAlignment="1" applyProtection="1">
      <alignment wrapText="1"/>
      <protection hidden="1"/>
    </xf>
    <xf numFmtId="49" fontId="4" fillId="0" borderId="6" xfId="20" applyNumberFormat="1" applyFont="1" applyFill="1" applyBorder="1" applyAlignment="1" applyProtection="1">
      <alignment/>
      <protection hidden="1"/>
    </xf>
    <xf numFmtId="168" fontId="4" fillId="0" borderId="5" xfId="20" applyNumberFormat="1" applyFont="1" applyFill="1" applyBorder="1" applyAlignment="1" applyProtection="1">
      <alignment/>
      <protection hidden="1"/>
    </xf>
    <xf numFmtId="0" fontId="4" fillId="0" borderId="22" xfId="20" applyNumberFormat="1" applyFont="1" applyFill="1" applyBorder="1" applyAlignment="1" applyProtection="1">
      <alignment/>
      <protection hidden="1"/>
    </xf>
    <xf numFmtId="168" fontId="4" fillId="0" borderId="12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 horizontal="left"/>
      <protection hidden="1"/>
    </xf>
    <xf numFmtId="0" fontId="4" fillId="0" borderId="24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25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4" fillId="0" borderId="12" xfId="20" applyNumberFormat="1" applyFont="1" applyFill="1" applyBorder="1" applyAlignment="1" applyProtection="1">
      <alignment/>
      <protection hidden="1"/>
    </xf>
    <xf numFmtId="165" fontId="4" fillId="2" borderId="12" xfId="20" applyNumberFormat="1" applyFont="1" applyFill="1" applyBorder="1" applyAlignment="1" applyProtection="1">
      <alignment wrapText="1"/>
      <protection hidden="1"/>
    </xf>
    <xf numFmtId="167" fontId="4" fillId="0" borderId="12" xfId="20" applyNumberFormat="1" applyFont="1" applyFill="1" applyBorder="1" applyAlignment="1" applyProtection="1">
      <alignment/>
      <protection hidden="1"/>
    </xf>
    <xf numFmtId="166" fontId="4" fillId="0" borderId="12" xfId="20" applyNumberFormat="1" applyFont="1" applyFill="1" applyBorder="1" applyAlignment="1" applyProtection="1">
      <alignment/>
      <protection hidden="1"/>
    </xf>
    <xf numFmtId="0" fontId="1" fillId="0" borderId="26" xfId="20" applyNumberFormat="1" applyFont="1" applyFill="1" applyBorder="1" applyAlignment="1" applyProtection="1">
      <alignment/>
      <protection hidden="1"/>
    </xf>
    <xf numFmtId="0" fontId="3" fillId="0" borderId="26" xfId="20" applyNumberFormat="1" applyFont="1" applyFill="1" applyBorder="1" applyAlignment="1" applyProtection="1">
      <alignment/>
      <protection hidden="1"/>
    </xf>
    <xf numFmtId="0" fontId="1" fillId="0" borderId="27" xfId="20" applyNumberFormat="1" applyFont="1" applyFill="1" applyBorder="1" applyAlignment="1" applyProtection="1">
      <alignment/>
      <protection hidden="1"/>
    </xf>
    <xf numFmtId="0" fontId="2" fillId="0" borderId="27" xfId="20" applyNumberFormat="1" applyFont="1" applyFill="1" applyBorder="1" applyAlignment="1" applyProtection="1">
      <alignment/>
      <protection hidden="1"/>
    </xf>
    <xf numFmtId="168" fontId="2" fillId="0" borderId="28" xfId="20" applyNumberFormat="1" applyFont="1" applyFill="1" applyBorder="1" applyAlignment="1" applyProtection="1">
      <alignment/>
      <protection hidden="1"/>
    </xf>
    <xf numFmtId="168" fontId="2" fillId="0" borderId="29" xfId="20" applyNumberFormat="1" applyFont="1" applyFill="1" applyBorder="1" applyAlignment="1" applyProtection="1">
      <alignment/>
      <protection hidden="1"/>
    </xf>
    <xf numFmtId="165" fontId="4" fillId="0" borderId="5" xfId="20" applyNumberFormat="1" applyFont="1" applyFill="1" applyBorder="1" applyAlignment="1" applyProtection="1">
      <alignment wrapText="1"/>
      <protection hidden="1"/>
    </xf>
    <xf numFmtId="0" fontId="4" fillId="0" borderId="11" xfId="20" applyNumberFormat="1" applyFont="1" applyFill="1" applyBorder="1" applyAlignment="1" applyProtection="1">
      <alignment/>
      <protection hidden="1"/>
    </xf>
    <xf numFmtId="0" fontId="4" fillId="0" borderId="30" xfId="20" applyNumberFormat="1" applyFont="1" applyFill="1" applyBorder="1" applyAlignment="1" applyProtection="1">
      <alignment/>
      <protection hidden="1"/>
    </xf>
    <xf numFmtId="0" fontId="4" fillId="0" borderId="31" xfId="20" applyNumberFormat="1" applyFont="1" applyFill="1" applyBorder="1" applyAlignment="1" applyProtection="1">
      <alignment/>
      <protection hidden="1"/>
    </xf>
    <xf numFmtId="165" fontId="4" fillId="2" borderId="31" xfId="20" applyNumberFormat="1" applyFont="1" applyFill="1" applyBorder="1" applyAlignment="1" applyProtection="1">
      <alignment wrapText="1"/>
      <protection hidden="1"/>
    </xf>
    <xf numFmtId="167" fontId="4" fillId="0" borderId="31" xfId="20" applyNumberFormat="1" applyFont="1" applyFill="1" applyBorder="1" applyAlignment="1" applyProtection="1">
      <alignment/>
      <protection hidden="1"/>
    </xf>
    <xf numFmtId="0" fontId="4" fillId="0" borderId="31" xfId="20" applyNumberFormat="1" applyFont="1" applyFill="1" applyBorder="1" applyAlignment="1" applyProtection="1">
      <alignment horizontal="left"/>
      <protection hidden="1"/>
    </xf>
    <xf numFmtId="168" fontId="4" fillId="0" borderId="31" xfId="20" applyNumberFormat="1" applyFont="1" applyFill="1" applyBorder="1" applyAlignment="1" applyProtection="1">
      <alignment/>
      <protection hidden="1"/>
    </xf>
    <xf numFmtId="0" fontId="1" fillId="3" borderId="0" xfId="20" applyFill="1">
      <alignment/>
      <protection/>
    </xf>
    <xf numFmtId="165" fontId="2" fillId="3" borderId="6" xfId="20" applyNumberFormat="1" applyFont="1" applyFill="1" applyBorder="1" applyAlignment="1" applyProtection="1">
      <alignment horizontal="left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3" borderId="6" xfId="20" applyNumberFormat="1" applyFont="1" applyFill="1" applyBorder="1" applyAlignment="1" applyProtection="1">
      <alignment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5" fontId="2" fillId="0" borderId="22" xfId="20" applyNumberFormat="1" applyFont="1" applyFill="1" applyBorder="1" applyAlignment="1" applyProtection="1">
      <alignment wrapText="1"/>
      <protection hidden="1"/>
    </xf>
    <xf numFmtId="165" fontId="2" fillId="0" borderId="13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vertical="center" wrapText="1"/>
      <protection hidden="1"/>
    </xf>
    <xf numFmtId="165" fontId="4" fillId="0" borderId="22" xfId="20" applyNumberFormat="1" applyFont="1" applyFill="1" applyBorder="1" applyAlignment="1" applyProtection="1">
      <alignment vertical="center" wrapText="1"/>
      <protection hidden="1"/>
    </xf>
    <xf numFmtId="165" fontId="4" fillId="0" borderId="13" xfId="20" applyNumberFormat="1" applyFont="1" applyFill="1" applyBorder="1" applyAlignment="1" applyProtection="1">
      <alignment vertical="center" wrapText="1"/>
      <protection hidden="1"/>
    </xf>
    <xf numFmtId="165" fontId="4" fillId="3" borderId="11" xfId="20" applyNumberFormat="1" applyFont="1" applyFill="1" applyBorder="1" applyAlignment="1" applyProtection="1">
      <alignment wrapText="1"/>
      <protection hidden="1"/>
    </xf>
    <xf numFmtId="165" fontId="4" fillId="3" borderId="17" xfId="20" applyNumberFormat="1" applyFont="1" applyFill="1" applyBorder="1" applyAlignment="1" applyProtection="1">
      <alignment wrapText="1"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  <xf numFmtId="165" fontId="2" fillId="0" borderId="32" xfId="20" applyNumberFormat="1" applyFont="1" applyFill="1" applyBorder="1" applyAlignment="1" applyProtection="1">
      <alignment wrapText="1"/>
      <protection hidden="1"/>
    </xf>
    <xf numFmtId="165" fontId="2" fillId="0" borderId="33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vertical="center" wrapText="1"/>
      <protection hidden="1"/>
    </xf>
    <xf numFmtId="165" fontId="2" fillId="0" borderId="17" xfId="20" applyNumberFormat="1" applyFont="1" applyFill="1" applyBorder="1" applyAlignment="1" applyProtection="1">
      <alignment vertical="center" wrapText="1"/>
      <protection hidden="1"/>
    </xf>
    <xf numFmtId="165" fontId="4" fillId="0" borderId="17" xfId="20" applyNumberFormat="1" applyFont="1" applyFill="1" applyBorder="1" applyAlignment="1" applyProtection="1">
      <alignment horizontal="left" wrapText="1"/>
      <protection hidden="1"/>
    </xf>
    <xf numFmtId="165" fontId="4" fillId="0" borderId="22" xfId="20" applyNumberFormat="1" applyFont="1" applyFill="1" applyBorder="1" applyAlignment="1" applyProtection="1">
      <alignment horizontal="left" wrapText="1"/>
      <protection hidden="1"/>
    </xf>
    <xf numFmtId="165" fontId="4" fillId="0" borderId="13" xfId="20" applyNumberFormat="1" applyFont="1" applyFill="1" applyBorder="1" applyAlignment="1" applyProtection="1">
      <alignment horizontal="left" wrapText="1"/>
      <protection hidden="1"/>
    </xf>
    <xf numFmtId="165" fontId="4" fillId="0" borderId="11" xfId="20" applyNumberFormat="1" applyFont="1" applyFill="1" applyBorder="1" applyAlignment="1" applyProtection="1">
      <alignment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251"/>
  <sheetViews>
    <sheetView showGridLines="0" tabSelected="1" workbookViewId="0" topLeftCell="J1">
      <selection activeCell="J9" sqref="J9:R9"/>
    </sheetView>
  </sheetViews>
  <sheetFormatPr defaultColWidth="9.140625" defaultRowHeight="15"/>
  <cols>
    <col min="1" max="9" width="9.140625" style="1" hidden="1" customWidth="1"/>
    <col min="10" max="10" width="31.421875" style="1" customWidth="1"/>
    <col min="11" max="11" width="9.140625" style="1" hidden="1" customWidth="1"/>
    <col min="12" max="14" width="5.7109375" style="1" customWidth="1"/>
    <col min="15" max="15" width="9.7109375" style="1" customWidth="1"/>
    <col min="16" max="16" width="5.7109375" style="1" customWidth="1"/>
    <col min="17" max="17" width="14.00390625" style="1" customWidth="1"/>
    <col min="18" max="18" width="21.57421875" style="1" customWidth="1"/>
    <col min="19" max="19" width="0.13671875" style="1" hidden="1" customWidth="1"/>
    <col min="20" max="205" width="9.140625" style="1" customWidth="1"/>
    <col min="206" max="16384" width="9.140625" style="1" customWidth="1"/>
  </cols>
  <sheetData>
    <row r="3" ht="15">
      <c r="R3" s="1" t="s">
        <v>144</v>
      </c>
    </row>
    <row r="4" ht="15">
      <c r="R4" s="1" t="s">
        <v>154</v>
      </c>
    </row>
    <row r="5" ht="15">
      <c r="R5" s="1" t="s">
        <v>121</v>
      </c>
    </row>
    <row r="6" spans="1:19" ht="12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9"/>
      <c r="P6" s="3"/>
      <c r="Q6" s="3"/>
      <c r="R6" s="3" t="s">
        <v>122</v>
      </c>
      <c r="S6" s="3"/>
    </row>
    <row r="7" spans="1:19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4"/>
      <c r="O7" s="19"/>
      <c r="P7" s="3"/>
      <c r="Q7" s="3"/>
      <c r="R7" s="3" t="s">
        <v>159</v>
      </c>
      <c r="S7" s="3"/>
    </row>
    <row r="8" spans="1:19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4"/>
      <c r="O8" s="19"/>
      <c r="P8" s="3"/>
      <c r="Q8" s="3"/>
      <c r="R8" s="3"/>
      <c r="S8" s="3"/>
    </row>
    <row r="9" spans="1:19" ht="50.25" customHeight="1">
      <c r="A9" s="23"/>
      <c r="B9" s="23"/>
      <c r="C9" s="23"/>
      <c r="D9" s="23"/>
      <c r="E9" s="23"/>
      <c r="F9" s="23"/>
      <c r="G9" s="23"/>
      <c r="H9" s="23"/>
      <c r="I9" s="23"/>
      <c r="J9" s="159" t="s">
        <v>139</v>
      </c>
      <c r="K9" s="159"/>
      <c r="L9" s="159"/>
      <c r="M9" s="159"/>
      <c r="N9" s="159"/>
      <c r="O9" s="159"/>
      <c r="P9" s="159"/>
      <c r="Q9" s="159"/>
      <c r="R9" s="159"/>
      <c r="S9" s="3"/>
    </row>
    <row r="10" spans="1:19" ht="12.75" customHeight="1" thickBot="1">
      <c r="A10" s="3"/>
      <c r="B10" s="49"/>
      <c r="C10" s="49"/>
      <c r="D10" s="49"/>
      <c r="E10" s="49"/>
      <c r="F10" s="49"/>
      <c r="G10" s="49"/>
      <c r="H10" s="49"/>
      <c r="I10" s="22"/>
      <c r="J10" s="49"/>
      <c r="K10" s="49"/>
      <c r="L10" s="49"/>
      <c r="M10" s="49"/>
      <c r="N10" s="49"/>
      <c r="O10" s="49"/>
      <c r="P10" s="49"/>
      <c r="Q10" s="49"/>
      <c r="R10" s="25" t="s">
        <v>123</v>
      </c>
      <c r="S10" s="3"/>
    </row>
    <row r="11" spans="1:19" ht="47.25" customHeight="1" thickBot="1">
      <c r="A11" s="21" t="s">
        <v>120</v>
      </c>
      <c r="B11" s="50" t="s">
        <v>119</v>
      </c>
      <c r="C11" s="51"/>
      <c r="D11" s="51"/>
      <c r="E11" s="51"/>
      <c r="F11" s="51"/>
      <c r="G11" s="51"/>
      <c r="H11" s="51"/>
      <c r="I11" s="21"/>
      <c r="J11" s="20" t="s">
        <v>118</v>
      </c>
      <c r="K11" s="52"/>
      <c r="L11" s="20" t="s">
        <v>117</v>
      </c>
      <c r="M11" s="53" t="s">
        <v>116</v>
      </c>
      <c r="N11" s="20" t="s">
        <v>115</v>
      </c>
      <c r="O11" s="20" t="s">
        <v>114</v>
      </c>
      <c r="P11" s="20" t="s">
        <v>113</v>
      </c>
      <c r="Q11" s="54" t="s">
        <v>112</v>
      </c>
      <c r="R11" s="18" t="s">
        <v>111</v>
      </c>
      <c r="S11" s="17"/>
    </row>
    <row r="12" spans="1:19" ht="15" customHeight="1">
      <c r="A12" s="160" t="s">
        <v>110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1"/>
      <c r="L12" s="26">
        <v>650</v>
      </c>
      <c r="M12" s="27">
        <v>0</v>
      </c>
      <c r="N12" s="27">
        <v>0</v>
      </c>
      <c r="O12" s="28" t="s">
        <v>19</v>
      </c>
      <c r="P12" s="29" t="s">
        <v>18</v>
      </c>
      <c r="Q12" s="65">
        <f>Q13+Q55+Q67+Q106+Q136+Q163+Q190+Q233+Q226+Q158</f>
        <v>27382.07</v>
      </c>
      <c r="R12" s="66">
        <f>R13+R55+R67+R106+R136+R163+R190+R233+R226</f>
        <v>238.4</v>
      </c>
      <c r="S12" s="16"/>
    </row>
    <row r="13" spans="1:19" ht="15" customHeight="1">
      <c r="A13" s="144" t="s">
        <v>109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5"/>
      <c r="L13" s="30">
        <v>650</v>
      </c>
      <c r="M13" s="31">
        <v>1</v>
      </c>
      <c r="N13" s="31">
        <v>0</v>
      </c>
      <c r="O13" s="32" t="s">
        <v>19</v>
      </c>
      <c r="P13" s="33" t="s">
        <v>18</v>
      </c>
      <c r="Q13" s="69">
        <f>Q15+Q21+Q50+Q48+Q44</f>
        <v>10778.349999999999</v>
      </c>
      <c r="R13" s="68">
        <f>R15+R21+R50+R48+R44</f>
        <v>0</v>
      </c>
      <c r="S13" s="11"/>
    </row>
    <row r="14" spans="1:19" ht="48.75" customHeight="1">
      <c r="A14" s="94"/>
      <c r="B14" s="94"/>
      <c r="C14" s="94"/>
      <c r="D14" s="94"/>
      <c r="E14" s="94"/>
      <c r="F14" s="94"/>
      <c r="G14" s="94"/>
      <c r="H14" s="94"/>
      <c r="I14" s="94"/>
      <c r="J14" s="97" t="s">
        <v>125</v>
      </c>
      <c r="K14" s="98"/>
      <c r="L14" s="41">
        <v>650</v>
      </c>
      <c r="M14" s="42">
        <v>1</v>
      </c>
      <c r="N14" s="42">
        <v>0</v>
      </c>
      <c r="O14" s="43">
        <v>0</v>
      </c>
      <c r="P14" s="130">
        <v>0</v>
      </c>
      <c r="Q14" s="69">
        <f>Q15+Q21</f>
        <v>10258.8</v>
      </c>
      <c r="R14" s="70"/>
      <c r="S14" s="11"/>
    </row>
    <row r="15" spans="1:19" ht="51" customHeight="1">
      <c r="A15" s="162" t="s">
        <v>108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3"/>
      <c r="L15" s="30">
        <v>650</v>
      </c>
      <c r="M15" s="31">
        <v>1</v>
      </c>
      <c r="N15" s="31">
        <v>2</v>
      </c>
      <c r="O15" s="32" t="s">
        <v>19</v>
      </c>
      <c r="P15" s="33" t="s">
        <v>18</v>
      </c>
      <c r="Q15" s="67">
        <f>Q16</f>
        <v>1200</v>
      </c>
      <c r="R15" s="68">
        <v>0</v>
      </c>
      <c r="S15" s="11"/>
    </row>
    <row r="16" spans="1:19" ht="27.75" customHeight="1">
      <c r="A16" s="167" t="s">
        <v>107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54"/>
      <c r="L16" s="15">
        <v>650</v>
      </c>
      <c r="M16" s="14">
        <v>1</v>
      </c>
      <c r="N16" s="14">
        <v>2</v>
      </c>
      <c r="O16" s="13" t="s">
        <v>106</v>
      </c>
      <c r="P16" s="12" t="s">
        <v>18</v>
      </c>
      <c r="Q16" s="71">
        <f>SUM(Q17)</f>
        <v>1200</v>
      </c>
      <c r="R16" s="72">
        <v>0</v>
      </c>
      <c r="S16" s="11"/>
    </row>
    <row r="17" spans="1:20" ht="75" customHeight="1">
      <c r="A17" s="154" t="s">
        <v>17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6"/>
      <c r="L17" s="15">
        <v>650</v>
      </c>
      <c r="M17" s="14">
        <v>1</v>
      </c>
      <c r="N17" s="14">
        <v>2</v>
      </c>
      <c r="O17" s="13" t="s">
        <v>106</v>
      </c>
      <c r="P17" s="12" t="s">
        <v>16</v>
      </c>
      <c r="Q17" s="71">
        <f>Q18</f>
        <v>1200</v>
      </c>
      <c r="R17" s="72">
        <v>0</v>
      </c>
      <c r="S17" s="11"/>
      <c r="T17" s="129"/>
    </row>
    <row r="18" spans="1:20" ht="39" customHeight="1">
      <c r="A18" s="154" t="s">
        <v>73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6"/>
      <c r="L18" s="15">
        <v>650</v>
      </c>
      <c r="M18" s="14">
        <v>1</v>
      </c>
      <c r="N18" s="14">
        <v>2</v>
      </c>
      <c r="O18" s="13" t="s">
        <v>106</v>
      </c>
      <c r="P18" s="12" t="s">
        <v>72</v>
      </c>
      <c r="Q18" s="71">
        <f>SUM(Q19:Q20)</f>
        <v>1200</v>
      </c>
      <c r="R18" s="72">
        <v>0</v>
      </c>
      <c r="S18" s="11"/>
      <c r="T18" s="129"/>
    </row>
    <row r="19" spans="1:20" ht="26.25" customHeight="1">
      <c r="A19" s="164" t="s">
        <v>87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6"/>
      <c r="L19" s="15">
        <v>650</v>
      </c>
      <c r="M19" s="14">
        <v>1</v>
      </c>
      <c r="N19" s="14">
        <v>2</v>
      </c>
      <c r="O19" s="13" t="s">
        <v>106</v>
      </c>
      <c r="P19" s="12" t="s">
        <v>86</v>
      </c>
      <c r="Q19" s="71">
        <v>922.7</v>
      </c>
      <c r="R19" s="72">
        <v>0</v>
      </c>
      <c r="S19" s="11"/>
      <c r="T19" s="129"/>
    </row>
    <row r="20" spans="1:20" ht="66.75" customHeight="1">
      <c r="A20" s="154" t="s">
        <v>83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6"/>
      <c r="L20" s="15">
        <v>650</v>
      </c>
      <c r="M20" s="14">
        <v>1</v>
      </c>
      <c r="N20" s="14">
        <v>2</v>
      </c>
      <c r="O20" s="13" t="s">
        <v>106</v>
      </c>
      <c r="P20" s="12" t="s">
        <v>82</v>
      </c>
      <c r="Q20" s="71">
        <v>277.3</v>
      </c>
      <c r="R20" s="72">
        <v>0</v>
      </c>
      <c r="S20" s="11"/>
      <c r="T20" s="129"/>
    </row>
    <row r="21" spans="1:20" ht="68.25" customHeight="1">
      <c r="A21" s="144" t="s">
        <v>105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30">
        <v>650</v>
      </c>
      <c r="M21" s="31">
        <v>1</v>
      </c>
      <c r="N21" s="31">
        <v>4</v>
      </c>
      <c r="O21" s="32" t="s">
        <v>19</v>
      </c>
      <c r="P21" s="33" t="s">
        <v>18</v>
      </c>
      <c r="Q21" s="67">
        <f>Q22+Q28+Q34</f>
        <v>9058.8</v>
      </c>
      <c r="R21" s="68">
        <f>R22+R28+R34</f>
        <v>0</v>
      </c>
      <c r="S21" s="11"/>
      <c r="T21" s="129"/>
    </row>
    <row r="22" spans="1:20" ht="40.5" customHeight="1">
      <c r="A22" s="142" t="s">
        <v>104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3"/>
      <c r="L22" s="15">
        <v>650</v>
      </c>
      <c r="M22" s="14">
        <v>1</v>
      </c>
      <c r="N22" s="14">
        <v>4</v>
      </c>
      <c r="O22" s="13" t="s">
        <v>103</v>
      </c>
      <c r="P22" s="12" t="s">
        <v>18</v>
      </c>
      <c r="Q22" s="71">
        <f>Q23</f>
        <v>4330</v>
      </c>
      <c r="R22" s="72">
        <v>0</v>
      </c>
      <c r="S22" s="11"/>
      <c r="T22" s="129"/>
    </row>
    <row r="23" spans="1:20" ht="74.25" customHeight="1">
      <c r="A23" s="142" t="s">
        <v>17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  <c r="L23" s="15">
        <v>650</v>
      </c>
      <c r="M23" s="14">
        <v>1</v>
      </c>
      <c r="N23" s="14">
        <v>4</v>
      </c>
      <c r="O23" s="13" t="s">
        <v>103</v>
      </c>
      <c r="P23" s="12" t="s">
        <v>16</v>
      </c>
      <c r="Q23" s="71">
        <f>Q24</f>
        <v>4330</v>
      </c>
      <c r="R23" s="72">
        <v>0</v>
      </c>
      <c r="S23" s="11"/>
      <c r="T23" s="129"/>
    </row>
    <row r="24" spans="1:20" ht="41.25" customHeight="1">
      <c r="A24" s="142" t="s">
        <v>73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3"/>
      <c r="L24" s="15">
        <v>650</v>
      </c>
      <c r="M24" s="14">
        <v>1</v>
      </c>
      <c r="N24" s="14">
        <v>4</v>
      </c>
      <c r="O24" s="13" t="s">
        <v>103</v>
      </c>
      <c r="P24" s="12" t="s">
        <v>72</v>
      </c>
      <c r="Q24" s="71">
        <f>SUM(Q25:Q27)</f>
        <v>4330</v>
      </c>
      <c r="R24" s="72">
        <v>0</v>
      </c>
      <c r="S24" s="11"/>
      <c r="T24" s="129"/>
    </row>
    <row r="25" spans="1:20" ht="28.5" customHeight="1">
      <c r="A25" s="142" t="s">
        <v>87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3"/>
      <c r="L25" s="15">
        <v>650</v>
      </c>
      <c r="M25" s="14">
        <v>1</v>
      </c>
      <c r="N25" s="14">
        <v>4</v>
      </c>
      <c r="O25" s="13" t="s">
        <v>103</v>
      </c>
      <c r="P25" s="12" t="s">
        <v>86</v>
      </c>
      <c r="Q25" s="71">
        <v>3275.6</v>
      </c>
      <c r="R25" s="72">
        <v>0</v>
      </c>
      <c r="S25" s="11"/>
      <c r="T25" s="129"/>
    </row>
    <row r="26" spans="1:20" ht="25.5" customHeight="1">
      <c r="A26" s="142" t="s">
        <v>85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3"/>
      <c r="L26" s="15">
        <v>650</v>
      </c>
      <c r="M26" s="14">
        <v>1</v>
      </c>
      <c r="N26" s="14">
        <v>4</v>
      </c>
      <c r="O26" s="13" t="s">
        <v>103</v>
      </c>
      <c r="P26" s="12" t="s">
        <v>84</v>
      </c>
      <c r="Q26" s="75">
        <v>65.3</v>
      </c>
      <c r="R26" s="72">
        <v>0</v>
      </c>
      <c r="S26" s="11"/>
      <c r="T26" s="129"/>
    </row>
    <row r="27" spans="1:20" ht="62.25" customHeight="1">
      <c r="A27" s="142" t="s">
        <v>83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3"/>
      <c r="L27" s="15">
        <v>650</v>
      </c>
      <c r="M27" s="14">
        <v>1</v>
      </c>
      <c r="N27" s="14">
        <v>4</v>
      </c>
      <c r="O27" s="13" t="s">
        <v>103</v>
      </c>
      <c r="P27" s="12" t="s">
        <v>82</v>
      </c>
      <c r="Q27" s="71">
        <v>989.1</v>
      </c>
      <c r="R27" s="72">
        <v>0</v>
      </c>
      <c r="S27" s="11"/>
      <c r="T27" s="129"/>
    </row>
    <row r="28" spans="1:20" ht="39.75" customHeight="1">
      <c r="A28" s="142" t="s">
        <v>102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3"/>
      <c r="L28" s="15">
        <v>650</v>
      </c>
      <c r="M28" s="14">
        <v>1</v>
      </c>
      <c r="N28" s="14">
        <v>4</v>
      </c>
      <c r="O28" s="13" t="s">
        <v>101</v>
      </c>
      <c r="P28" s="12" t="s">
        <v>18</v>
      </c>
      <c r="Q28" s="71">
        <f>Q29</f>
        <v>3313.3</v>
      </c>
      <c r="R28" s="72">
        <v>0</v>
      </c>
      <c r="S28" s="11"/>
      <c r="T28" s="129"/>
    </row>
    <row r="29" spans="1:20" ht="75.75" customHeight="1">
      <c r="A29" s="142" t="s">
        <v>17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3"/>
      <c r="L29" s="15">
        <v>650</v>
      </c>
      <c r="M29" s="14">
        <v>1</v>
      </c>
      <c r="N29" s="14">
        <v>4</v>
      </c>
      <c r="O29" s="13" t="s">
        <v>101</v>
      </c>
      <c r="P29" s="12" t="s">
        <v>16</v>
      </c>
      <c r="Q29" s="71">
        <f>Q30</f>
        <v>3313.3</v>
      </c>
      <c r="R29" s="72">
        <v>0</v>
      </c>
      <c r="S29" s="11"/>
      <c r="T29" s="129"/>
    </row>
    <row r="30" spans="1:20" ht="41.25" customHeight="1">
      <c r="A30" s="142" t="s">
        <v>73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3"/>
      <c r="L30" s="15">
        <v>650</v>
      </c>
      <c r="M30" s="14">
        <v>1</v>
      </c>
      <c r="N30" s="14">
        <v>4</v>
      </c>
      <c r="O30" s="13" t="s">
        <v>101</v>
      </c>
      <c r="P30" s="12" t="s">
        <v>72</v>
      </c>
      <c r="Q30" s="71">
        <f>SUM(Q31:Q33)</f>
        <v>3313.3</v>
      </c>
      <c r="R30" s="72">
        <v>0</v>
      </c>
      <c r="S30" s="11"/>
      <c r="T30" s="129"/>
    </row>
    <row r="31" spans="1:20" ht="27.75" customHeight="1">
      <c r="A31" s="142" t="s">
        <v>87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3"/>
      <c r="L31" s="15">
        <v>650</v>
      </c>
      <c r="M31" s="14">
        <v>1</v>
      </c>
      <c r="N31" s="14">
        <v>4</v>
      </c>
      <c r="O31" s="13" t="s">
        <v>101</v>
      </c>
      <c r="P31" s="12" t="s">
        <v>86</v>
      </c>
      <c r="Q31" s="71">
        <v>2521.1</v>
      </c>
      <c r="R31" s="72">
        <v>0</v>
      </c>
      <c r="S31" s="11"/>
      <c r="T31" s="129"/>
    </row>
    <row r="32" spans="1:20" ht="30.75" customHeight="1">
      <c r="A32" s="142" t="s">
        <v>85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3"/>
      <c r="L32" s="15">
        <v>650</v>
      </c>
      <c r="M32" s="14">
        <v>1</v>
      </c>
      <c r="N32" s="14">
        <v>4</v>
      </c>
      <c r="O32" s="13" t="s">
        <v>101</v>
      </c>
      <c r="P32" s="12" t="s">
        <v>84</v>
      </c>
      <c r="Q32" s="75">
        <v>30.8</v>
      </c>
      <c r="R32" s="72">
        <v>0</v>
      </c>
      <c r="S32" s="11"/>
      <c r="T32" s="129"/>
    </row>
    <row r="33" spans="1:20" ht="65.25" customHeight="1">
      <c r="A33" s="142" t="s">
        <v>83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3"/>
      <c r="L33" s="15">
        <v>650</v>
      </c>
      <c r="M33" s="14">
        <v>1</v>
      </c>
      <c r="N33" s="14">
        <v>4</v>
      </c>
      <c r="O33" s="13" t="s">
        <v>101</v>
      </c>
      <c r="P33" s="12" t="s">
        <v>82</v>
      </c>
      <c r="Q33" s="75">
        <v>761.4</v>
      </c>
      <c r="R33" s="72">
        <v>0</v>
      </c>
      <c r="S33" s="11"/>
      <c r="T33" s="129"/>
    </row>
    <row r="34" spans="1:20" ht="24.75" customHeight="1">
      <c r="A34" s="142" t="s">
        <v>95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3"/>
      <c r="L34" s="15">
        <v>650</v>
      </c>
      <c r="M34" s="14">
        <v>1</v>
      </c>
      <c r="N34" s="14">
        <v>4</v>
      </c>
      <c r="O34" s="13" t="s">
        <v>98</v>
      </c>
      <c r="P34" s="12" t="s">
        <v>18</v>
      </c>
      <c r="Q34" s="75">
        <f>Q35+Q39</f>
        <v>1415.5</v>
      </c>
      <c r="R34" s="72">
        <v>0</v>
      </c>
      <c r="S34" s="11"/>
      <c r="T34" s="129"/>
    </row>
    <row r="35" spans="1:20" ht="42.75" customHeight="1">
      <c r="A35" s="142" t="s">
        <v>7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15">
        <v>650</v>
      </c>
      <c r="M35" s="14">
        <v>1</v>
      </c>
      <c r="N35" s="14">
        <v>4</v>
      </c>
      <c r="O35" s="13" t="s">
        <v>98</v>
      </c>
      <c r="P35" s="12" t="s">
        <v>6</v>
      </c>
      <c r="Q35" s="75">
        <f>Q36</f>
        <v>1299.7</v>
      </c>
      <c r="R35" s="72">
        <v>0</v>
      </c>
      <c r="S35" s="11"/>
      <c r="T35" s="129"/>
    </row>
    <row r="36" spans="1:20" ht="34.5" customHeight="1">
      <c r="A36" s="142" t="s">
        <v>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3"/>
      <c r="L36" s="15">
        <v>650</v>
      </c>
      <c r="M36" s="14">
        <v>1</v>
      </c>
      <c r="N36" s="14">
        <v>4</v>
      </c>
      <c r="O36" s="13" t="s">
        <v>98</v>
      </c>
      <c r="P36" s="12" t="s">
        <v>4</v>
      </c>
      <c r="Q36" s="75">
        <f>SUM(Q37:Q38)</f>
        <v>1299.7</v>
      </c>
      <c r="R36" s="72">
        <v>0</v>
      </c>
      <c r="S36" s="11"/>
      <c r="T36" s="129"/>
    </row>
    <row r="37" spans="1:20" ht="42.75" customHeight="1">
      <c r="A37" s="142" t="s">
        <v>49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15">
        <v>650</v>
      </c>
      <c r="M37" s="14">
        <v>1</v>
      </c>
      <c r="N37" s="14">
        <v>4</v>
      </c>
      <c r="O37" s="13" t="s">
        <v>98</v>
      </c>
      <c r="P37" s="12" t="s">
        <v>48</v>
      </c>
      <c r="Q37" s="71">
        <v>0</v>
      </c>
      <c r="R37" s="72">
        <v>0</v>
      </c>
      <c r="S37" s="11"/>
      <c r="T37" s="129"/>
    </row>
    <row r="38" spans="1:20" ht="40.5" customHeight="1">
      <c r="A38" s="142" t="s">
        <v>3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3"/>
      <c r="L38" s="15">
        <v>650</v>
      </c>
      <c r="M38" s="14">
        <v>1</v>
      </c>
      <c r="N38" s="14">
        <v>4</v>
      </c>
      <c r="O38" s="13" t="s">
        <v>98</v>
      </c>
      <c r="P38" s="12" t="s">
        <v>1</v>
      </c>
      <c r="Q38" s="75">
        <v>1299.7</v>
      </c>
      <c r="R38" s="72">
        <v>0</v>
      </c>
      <c r="S38" s="11"/>
      <c r="T38" s="129"/>
    </row>
    <row r="39" spans="1:20" ht="15" customHeight="1">
      <c r="A39" s="142" t="s">
        <v>47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15">
        <v>650</v>
      </c>
      <c r="M39" s="14">
        <v>1</v>
      </c>
      <c r="N39" s="14">
        <v>4</v>
      </c>
      <c r="O39" s="13" t="s">
        <v>98</v>
      </c>
      <c r="P39" s="12" t="s">
        <v>46</v>
      </c>
      <c r="Q39" s="71">
        <f>SUM(Q40)</f>
        <v>115.8</v>
      </c>
      <c r="R39" s="72">
        <v>0</v>
      </c>
      <c r="S39" s="11"/>
      <c r="T39" s="129"/>
    </row>
    <row r="40" spans="1:20" ht="21" customHeight="1">
      <c r="A40" s="142" t="s">
        <v>45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3"/>
      <c r="L40" s="15">
        <v>650</v>
      </c>
      <c r="M40" s="14">
        <v>1</v>
      </c>
      <c r="N40" s="14">
        <v>4</v>
      </c>
      <c r="O40" s="13" t="s">
        <v>98</v>
      </c>
      <c r="P40" s="12" t="s">
        <v>44</v>
      </c>
      <c r="Q40" s="71">
        <f>SUM(Q41:Q43)</f>
        <v>115.8</v>
      </c>
      <c r="R40" s="72">
        <v>0</v>
      </c>
      <c r="S40" s="11"/>
      <c r="T40" s="129"/>
    </row>
    <row r="41" spans="1:20" ht="27" customHeight="1">
      <c r="A41" s="142" t="s">
        <v>43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3"/>
      <c r="L41" s="15">
        <v>650</v>
      </c>
      <c r="M41" s="14">
        <v>1</v>
      </c>
      <c r="N41" s="14">
        <v>4</v>
      </c>
      <c r="O41" s="13" t="s">
        <v>98</v>
      </c>
      <c r="P41" s="12" t="s">
        <v>42</v>
      </c>
      <c r="Q41" s="71">
        <v>98.5</v>
      </c>
      <c r="R41" s="72">
        <v>0</v>
      </c>
      <c r="S41" s="11"/>
      <c r="T41" s="129"/>
    </row>
    <row r="42" spans="1:20" ht="27" customHeight="1">
      <c r="A42" s="142" t="s">
        <v>100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3"/>
      <c r="L42" s="15">
        <v>650</v>
      </c>
      <c r="M42" s="14">
        <v>1</v>
      </c>
      <c r="N42" s="14">
        <v>4</v>
      </c>
      <c r="O42" s="13" t="s">
        <v>98</v>
      </c>
      <c r="P42" s="12" t="s">
        <v>99</v>
      </c>
      <c r="Q42" s="71">
        <v>2.3</v>
      </c>
      <c r="R42" s="72">
        <v>0</v>
      </c>
      <c r="S42" s="11"/>
      <c r="T42" s="129"/>
    </row>
    <row r="43" spans="1:20" ht="15" customHeight="1">
      <c r="A43" s="142" t="s">
        <v>41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3"/>
      <c r="L43" s="15">
        <v>650</v>
      </c>
      <c r="M43" s="14">
        <v>1</v>
      </c>
      <c r="N43" s="14">
        <v>4</v>
      </c>
      <c r="O43" s="13" t="s">
        <v>98</v>
      </c>
      <c r="P43" s="12" t="s">
        <v>40</v>
      </c>
      <c r="Q43" s="71">
        <v>15</v>
      </c>
      <c r="R43" s="72">
        <v>0</v>
      </c>
      <c r="S43" s="11"/>
      <c r="T43" s="129"/>
    </row>
    <row r="44" spans="1:20" ht="59.25" customHeight="1">
      <c r="A44" s="92"/>
      <c r="B44" s="92"/>
      <c r="C44" s="92"/>
      <c r="D44" s="92"/>
      <c r="E44" s="92"/>
      <c r="F44" s="92"/>
      <c r="G44" s="92"/>
      <c r="H44" s="92"/>
      <c r="I44" s="92"/>
      <c r="J44" s="63" t="s">
        <v>97</v>
      </c>
      <c r="K44" s="61"/>
      <c r="L44" s="64" t="s">
        <v>141</v>
      </c>
      <c r="M44" s="64" t="s">
        <v>142</v>
      </c>
      <c r="N44" s="64" t="s">
        <v>143</v>
      </c>
      <c r="O44" s="62" t="s">
        <v>19</v>
      </c>
      <c r="P44" s="62" t="s">
        <v>18</v>
      </c>
      <c r="Q44" s="81">
        <f>Q45</f>
        <v>16.25</v>
      </c>
      <c r="R44" s="91">
        <f>R45</f>
        <v>0</v>
      </c>
      <c r="S44" s="90">
        <f>S45</f>
        <v>0</v>
      </c>
      <c r="T44" s="129"/>
    </row>
    <row r="45" spans="1:20" ht="18" customHeight="1">
      <c r="A45" s="92"/>
      <c r="B45" s="92"/>
      <c r="C45" s="92"/>
      <c r="D45" s="92"/>
      <c r="E45" s="92"/>
      <c r="F45" s="92"/>
      <c r="G45" s="92"/>
      <c r="H45" s="92"/>
      <c r="I45" s="92"/>
      <c r="J45" s="92" t="s">
        <v>145</v>
      </c>
      <c r="K45" s="93"/>
      <c r="L45" s="15">
        <v>650</v>
      </c>
      <c r="M45" s="14">
        <v>1</v>
      </c>
      <c r="N45" s="14">
        <v>6</v>
      </c>
      <c r="O45" s="13">
        <v>7000089020</v>
      </c>
      <c r="P45" s="34">
        <v>500</v>
      </c>
      <c r="Q45" s="71">
        <f>Q46</f>
        <v>16.25</v>
      </c>
      <c r="R45" s="72">
        <v>0</v>
      </c>
      <c r="S45" s="11"/>
      <c r="T45" s="129"/>
    </row>
    <row r="46" spans="1:20" ht="16.5" customHeight="1">
      <c r="A46" s="92"/>
      <c r="B46" s="92"/>
      <c r="C46" s="92"/>
      <c r="D46" s="92"/>
      <c r="E46" s="92"/>
      <c r="F46" s="92"/>
      <c r="G46" s="92"/>
      <c r="H46" s="92"/>
      <c r="I46" s="92"/>
      <c r="J46" s="92" t="s">
        <v>36</v>
      </c>
      <c r="K46" s="93"/>
      <c r="L46" s="15">
        <v>650</v>
      </c>
      <c r="M46" s="14">
        <v>1</v>
      </c>
      <c r="N46" s="14">
        <v>6</v>
      </c>
      <c r="O46" s="13">
        <v>7000089020</v>
      </c>
      <c r="P46" s="34">
        <v>540</v>
      </c>
      <c r="Q46" s="71">
        <v>16.25</v>
      </c>
      <c r="R46" s="72">
        <v>0</v>
      </c>
      <c r="S46" s="11"/>
      <c r="T46" s="129"/>
    </row>
    <row r="47" spans="1:20" ht="30" customHeight="1">
      <c r="A47" s="92"/>
      <c r="B47" s="92"/>
      <c r="C47" s="92"/>
      <c r="D47" s="92"/>
      <c r="E47" s="92"/>
      <c r="F47" s="92"/>
      <c r="G47" s="92"/>
      <c r="H47" s="92"/>
      <c r="I47" s="92"/>
      <c r="J47" s="99" t="s">
        <v>95</v>
      </c>
      <c r="K47" s="100"/>
      <c r="L47" s="57">
        <v>650</v>
      </c>
      <c r="M47" s="58">
        <v>1</v>
      </c>
      <c r="N47" s="58">
        <v>7</v>
      </c>
      <c r="O47" s="59">
        <v>0</v>
      </c>
      <c r="P47" s="60">
        <v>0</v>
      </c>
      <c r="Q47" s="73">
        <f>Q48</f>
        <v>500</v>
      </c>
      <c r="R47" s="74">
        <f>R48</f>
        <v>0</v>
      </c>
      <c r="S47" s="11"/>
      <c r="T47" s="129"/>
    </row>
    <row r="48" spans="1:20" ht="12.75" customHeight="1">
      <c r="A48" s="142" t="s">
        <v>47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3"/>
      <c r="L48" s="15">
        <v>650</v>
      </c>
      <c r="M48" s="14">
        <v>1</v>
      </c>
      <c r="N48" s="14">
        <v>7</v>
      </c>
      <c r="O48" s="13">
        <v>7000002090</v>
      </c>
      <c r="P48" s="34">
        <v>800</v>
      </c>
      <c r="Q48" s="71">
        <f>Q49</f>
        <v>500</v>
      </c>
      <c r="R48" s="72">
        <v>0</v>
      </c>
      <c r="S48" s="11"/>
      <c r="T48" s="129"/>
    </row>
    <row r="49" spans="1:20" ht="12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 t="s">
        <v>146</v>
      </c>
      <c r="K49" s="93"/>
      <c r="L49" s="15">
        <v>650</v>
      </c>
      <c r="M49" s="14">
        <v>1</v>
      </c>
      <c r="N49" s="14">
        <v>7</v>
      </c>
      <c r="O49" s="13">
        <v>7000002090</v>
      </c>
      <c r="P49" s="34">
        <v>880</v>
      </c>
      <c r="Q49" s="71">
        <v>500</v>
      </c>
      <c r="R49" s="72">
        <v>0</v>
      </c>
      <c r="S49" s="11"/>
      <c r="T49" s="129"/>
    </row>
    <row r="50" spans="1:20" ht="25.5" customHeight="1">
      <c r="A50" s="144" t="s">
        <v>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5"/>
      <c r="L50" s="30">
        <v>650</v>
      </c>
      <c r="M50" s="31">
        <v>1</v>
      </c>
      <c r="N50" s="31">
        <v>13</v>
      </c>
      <c r="O50" s="32" t="s">
        <v>19</v>
      </c>
      <c r="P50" s="33" t="s">
        <v>18</v>
      </c>
      <c r="Q50" s="67">
        <f aca="true" t="shared" si="0" ref="Q50:R53">Q51</f>
        <v>3.3</v>
      </c>
      <c r="R50" s="68">
        <f t="shared" si="0"/>
        <v>0</v>
      </c>
      <c r="S50" s="11"/>
      <c r="T50" s="129"/>
    </row>
    <row r="51" spans="1:20" ht="32.25" customHeight="1">
      <c r="A51" s="142" t="s">
        <v>95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3"/>
      <c r="L51" s="15">
        <v>650</v>
      </c>
      <c r="M51" s="14">
        <v>1</v>
      </c>
      <c r="N51" s="14">
        <v>13</v>
      </c>
      <c r="O51" s="13">
        <v>7000002400</v>
      </c>
      <c r="P51" s="12" t="s">
        <v>18</v>
      </c>
      <c r="Q51" s="71">
        <f t="shared" si="0"/>
        <v>3.3</v>
      </c>
      <c r="R51" s="72">
        <f t="shared" si="0"/>
        <v>0</v>
      </c>
      <c r="S51" s="11"/>
      <c r="T51" s="129"/>
    </row>
    <row r="52" spans="1:20" ht="40.5" customHeight="1">
      <c r="A52" s="142" t="s">
        <v>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3"/>
      <c r="L52" s="15">
        <v>650</v>
      </c>
      <c r="M52" s="14">
        <v>1</v>
      </c>
      <c r="N52" s="14">
        <v>13</v>
      </c>
      <c r="O52" s="13">
        <v>7000002400</v>
      </c>
      <c r="P52" s="12" t="s">
        <v>6</v>
      </c>
      <c r="Q52" s="71">
        <f t="shared" si="0"/>
        <v>3.3</v>
      </c>
      <c r="R52" s="72">
        <f t="shared" si="0"/>
        <v>0</v>
      </c>
      <c r="S52" s="11"/>
      <c r="T52" s="129"/>
    </row>
    <row r="53" spans="1:20" ht="36" customHeight="1">
      <c r="A53" s="142" t="s">
        <v>5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3"/>
      <c r="L53" s="15">
        <v>650</v>
      </c>
      <c r="M53" s="14">
        <v>1</v>
      </c>
      <c r="N53" s="14">
        <v>13</v>
      </c>
      <c r="O53" s="13">
        <v>7000002400</v>
      </c>
      <c r="P53" s="12" t="s">
        <v>4</v>
      </c>
      <c r="Q53" s="75">
        <f t="shared" si="0"/>
        <v>3.3</v>
      </c>
      <c r="R53" s="72">
        <f t="shared" si="0"/>
        <v>0</v>
      </c>
      <c r="S53" s="11"/>
      <c r="T53" s="129"/>
    </row>
    <row r="54" spans="1:20" ht="37.5" customHeight="1">
      <c r="A54" s="142" t="s">
        <v>3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3"/>
      <c r="L54" s="15">
        <v>650</v>
      </c>
      <c r="M54" s="14">
        <v>1</v>
      </c>
      <c r="N54" s="14">
        <v>13</v>
      </c>
      <c r="O54" s="13">
        <v>7000002400</v>
      </c>
      <c r="P54" s="12" t="s">
        <v>1</v>
      </c>
      <c r="Q54" s="71">
        <v>3.3</v>
      </c>
      <c r="R54" s="72">
        <v>0</v>
      </c>
      <c r="S54" s="11"/>
      <c r="T54" s="129"/>
    </row>
    <row r="55" spans="1:20" ht="15" customHeight="1">
      <c r="A55" s="144" t="s">
        <v>94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5"/>
      <c r="L55" s="30">
        <v>650</v>
      </c>
      <c r="M55" s="31">
        <v>2</v>
      </c>
      <c r="N55" s="31">
        <v>0</v>
      </c>
      <c r="O55" s="32" t="s">
        <v>19</v>
      </c>
      <c r="P55" s="33" t="s">
        <v>18</v>
      </c>
      <c r="Q55" s="69">
        <f>Q56</f>
        <v>203.70000000000002</v>
      </c>
      <c r="R55" s="68">
        <f>R56</f>
        <v>210.1</v>
      </c>
      <c r="S55" s="11"/>
      <c r="T55" s="129"/>
    </row>
    <row r="56" spans="1:20" ht="21.75" customHeight="1">
      <c r="A56" s="142" t="s">
        <v>93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3"/>
      <c r="L56" s="15">
        <v>650</v>
      </c>
      <c r="M56" s="14">
        <v>2</v>
      </c>
      <c r="N56" s="14">
        <v>3</v>
      </c>
      <c r="O56" s="13" t="s">
        <v>19</v>
      </c>
      <c r="P56" s="12" t="s">
        <v>18</v>
      </c>
      <c r="Q56" s="71">
        <f>Q57</f>
        <v>203.70000000000002</v>
      </c>
      <c r="R56" s="72">
        <f>R57</f>
        <v>210.1</v>
      </c>
      <c r="S56" s="11"/>
      <c r="T56" s="129"/>
    </row>
    <row r="57" spans="1:20" ht="48.75" customHeight="1">
      <c r="A57" s="142" t="s">
        <v>92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3"/>
      <c r="L57" s="15">
        <v>650</v>
      </c>
      <c r="M57" s="14">
        <v>2</v>
      </c>
      <c r="N57" s="14">
        <v>3</v>
      </c>
      <c r="O57" s="13" t="s">
        <v>91</v>
      </c>
      <c r="P57" s="12" t="s">
        <v>18</v>
      </c>
      <c r="Q57" s="71">
        <f>Q58+Q63</f>
        <v>203.70000000000002</v>
      </c>
      <c r="R57" s="72">
        <f>R58+R63</f>
        <v>210.1</v>
      </c>
      <c r="S57" s="11"/>
      <c r="T57" s="129"/>
    </row>
    <row r="58" spans="1:20" ht="72" customHeight="1">
      <c r="A58" s="142" t="s">
        <v>17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3"/>
      <c r="L58" s="15">
        <v>650</v>
      </c>
      <c r="M58" s="14">
        <v>2</v>
      </c>
      <c r="N58" s="14">
        <v>3</v>
      </c>
      <c r="O58" s="13" t="s">
        <v>91</v>
      </c>
      <c r="P58" s="12" t="s">
        <v>16</v>
      </c>
      <c r="Q58" s="71">
        <f>Q59</f>
        <v>164.3</v>
      </c>
      <c r="R58" s="72">
        <f>R59</f>
        <v>146</v>
      </c>
      <c r="S58" s="11"/>
      <c r="T58" s="129"/>
    </row>
    <row r="59" spans="1:20" ht="32.25" customHeight="1">
      <c r="A59" s="142" t="s">
        <v>73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3"/>
      <c r="L59" s="15">
        <v>650</v>
      </c>
      <c r="M59" s="14">
        <v>2</v>
      </c>
      <c r="N59" s="14">
        <v>3</v>
      </c>
      <c r="O59" s="13" t="s">
        <v>91</v>
      </c>
      <c r="P59" s="12" t="s">
        <v>72</v>
      </c>
      <c r="Q59" s="71">
        <f>SUM(Q60:Q62)</f>
        <v>164.3</v>
      </c>
      <c r="R59" s="72">
        <f>SUM(R60:R62)</f>
        <v>146</v>
      </c>
      <c r="S59" s="11"/>
      <c r="T59" s="129"/>
    </row>
    <row r="60" spans="1:20" ht="21.75" customHeight="1">
      <c r="A60" s="142" t="s">
        <v>87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3"/>
      <c r="L60" s="15">
        <v>650</v>
      </c>
      <c r="M60" s="14">
        <v>2</v>
      </c>
      <c r="N60" s="14">
        <v>3</v>
      </c>
      <c r="O60" s="13" t="s">
        <v>91</v>
      </c>
      <c r="P60" s="12" t="s">
        <v>86</v>
      </c>
      <c r="Q60" s="71">
        <v>126.2</v>
      </c>
      <c r="R60" s="72">
        <v>112.1</v>
      </c>
      <c r="S60" s="11"/>
      <c r="T60" s="129"/>
    </row>
    <row r="61" spans="1:20" ht="21.75" customHeight="1">
      <c r="A61" s="142" t="s">
        <v>85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3"/>
      <c r="L61" s="15">
        <v>650</v>
      </c>
      <c r="M61" s="14">
        <v>2</v>
      </c>
      <c r="N61" s="14">
        <v>3</v>
      </c>
      <c r="O61" s="13" t="s">
        <v>91</v>
      </c>
      <c r="P61" s="12" t="s">
        <v>84</v>
      </c>
      <c r="Q61" s="71">
        <v>0</v>
      </c>
      <c r="R61" s="72">
        <v>0</v>
      </c>
      <c r="S61" s="11"/>
      <c r="T61" s="129"/>
    </row>
    <row r="62" spans="1:20" ht="53.25" customHeight="1">
      <c r="A62" s="142" t="s">
        <v>83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3"/>
      <c r="L62" s="15">
        <v>650</v>
      </c>
      <c r="M62" s="14">
        <v>2</v>
      </c>
      <c r="N62" s="14">
        <v>3</v>
      </c>
      <c r="O62" s="13" t="s">
        <v>91</v>
      </c>
      <c r="P62" s="12" t="s">
        <v>82</v>
      </c>
      <c r="Q62" s="71">
        <v>38.1</v>
      </c>
      <c r="R62" s="72">
        <v>33.9</v>
      </c>
      <c r="S62" s="11"/>
      <c r="T62" s="129"/>
    </row>
    <row r="63" spans="1:20" ht="32.25" customHeight="1">
      <c r="A63" s="142" t="s">
        <v>7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3"/>
      <c r="L63" s="15">
        <v>650</v>
      </c>
      <c r="M63" s="14">
        <v>2</v>
      </c>
      <c r="N63" s="14">
        <v>3</v>
      </c>
      <c r="O63" s="13" t="s">
        <v>91</v>
      </c>
      <c r="P63" s="12" t="s">
        <v>6</v>
      </c>
      <c r="Q63" s="71">
        <f>Q64</f>
        <v>39.4</v>
      </c>
      <c r="R63" s="72">
        <f>R64</f>
        <v>64.1</v>
      </c>
      <c r="S63" s="11"/>
      <c r="T63" s="129"/>
    </row>
    <row r="64" spans="1:20" ht="32.25" customHeight="1">
      <c r="A64" s="142" t="s">
        <v>5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3"/>
      <c r="L64" s="15">
        <v>650</v>
      </c>
      <c r="M64" s="14">
        <v>2</v>
      </c>
      <c r="N64" s="14">
        <v>3</v>
      </c>
      <c r="O64" s="13" t="s">
        <v>91</v>
      </c>
      <c r="P64" s="12" t="s">
        <v>4</v>
      </c>
      <c r="Q64" s="71">
        <f>SUM(Q65:Q66)</f>
        <v>39.4</v>
      </c>
      <c r="R64" s="72">
        <f>SUM(R65:R66)</f>
        <v>64.1</v>
      </c>
      <c r="S64" s="11"/>
      <c r="T64" s="129"/>
    </row>
    <row r="65" spans="1:20" ht="32.25" customHeight="1">
      <c r="A65" s="142" t="s">
        <v>49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3"/>
      <c r="L65" s="15">
        <v>650</v>
      </c>
      <c r="M65" s="14">
        <v>2</v>
      </c>
      <c r="N65" s="14">
        <v>3</v>
      </c>
      <c r="O65" s="13" t="s">
        <v>91</v>
      </c>
      <c r="P65" s="12" t="s">
        <v>48</v>
      </c>
      <c r="Q65" s="71">
        <v>0</v>
      </c>
      <c r="R65" s="72">
        <v>0</v>
      </c>
      <c r="S65" s="11"/>
      <c r="T65" s="129"/>
    </row>
    <row r="66" spans="1:20" ht="32.25" customHeight="1">
      <c r="A66" s="157" t="s">
        <v>3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8"/>
      <c r="L66" s="15">
        <v>650</v>
      </c>
      <c r="M66" s="14">
        <v>2</v>
      </c>
      <c r="N66" s="14">
        <v>3</v>
      </c>
      <c r="O66" s="13" t="s">
        <v>91</v>
      </c>
      <c r="P66" s="12" t="s">
        <v>1</v>
      </c>
      <c r="Q66" s="71">
        <v>39.4</v>
      </c>
      <c r="R66" s="72">
        <v>64.1</v>
      </c>
      <c r="S66" s="11"/>
      <c r="T66" s="129"/>
    </row>
    <row r="67" spans="1:20" ht="21.75" customHeight="1">
      <c r="A67" s="147" t="s">
        <v>90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8"/>
      <c r="L67" s="30">
        <v>650</v>
      </c>
      <c r="M67" s="31">
        <v>3</v>
      </c>
      <c r="N67" s="31">
        <v>0</v>
      </c>
      <c r="O67" s="32" t="s">
        <v>19</v>
      </c>
      <c r="P67" s="33" t="s">
        <v>18</v>
      </c>
      <c r="Q67" s="69">
        <f>Q68+Q79+Q92</f>
        <v>99.3</v>
      </c>
      <c r="R67" s="68">
        <f>R68+R79+R92</f>
        <v>28.3</v>
      </c>
      <c r="S67" s="11"/>
      <c r="T67" s="129"/>
    </row>
    <row r="68" spans="1:20" ht="15" customHeight="1">
      <c r="A68" s="142" t="s">
        <v>89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3"/>
      <c r="L68" s="15">
        <v>650</v>
      </c>
      <c r="M68" s="14">
        <v>3</v>
      </c>
      <c r="N68" s="14">
        <v>4</v>
      </c>
      <c r="O68" s="13" t="s">
        <v>19</v>
      </c>
      <c r="P68" s="12" t="s">
        <v>18</v>
      </c>
      <c r="Q68" s="71">
        <f>Q69</f>
        <v>20</v>
      </c>
      <c r="R68" s="72">
        <f>R69</f>
        <v>20</v>
      </c>
      <c r="S68" s="11"/>
      <c r="T68" s="129"/>
    </row>
    <row r="69" spans="1:20" ht="93.75" customHeight="1">
      <c r="A69" s="142" t="s">
        <v>88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3"/>
      <c r="L69" s="15">
        <v>650</v>
      </c>
      <c r="M69" s="14">
        <v>3</v>
      </c>
      <c r="N69" s="14">
        <v>4</v>
      </c>
      <c r="O69" s="13" t="s">
        <v>81</v>
      </c>
      <c r="P69" s="12" t="s">
        <v>18</v>
      </c>
      <c r="Q69" s="71">
        <f>Q70+Q75</f>
        <v>20</v>
      </c>
      <c r="R69" s="72">
        <f>R70+R75</f>
        <v>20</v>
      </c>
      <c r="S69" s="11"/>
      <c r="T69" s="129"/>
    </row>
    <row r="70" spans="1:20" ht="71.25" customHeight="1">
      <c r="A70" s="142" t="s">
        <v>17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3"/>
      <c r="L70" s="15">
        <v>650</v>
      </c>
      <c r="M70" s="14">
        <v>3</v>
      </c>
      <c r="N70" s="14">
        <v>4</v>
      </c>
      <c r="O70" s="13" t="s">
        <v>81</v>
      </c>
      <c r="P70" s="12" t="s">
        <v>16</v>
      </c>
      <c r="Q70" s="71">
        <f>Q71</f>
        <v>7.8</v>
      </c>
      <c r="R70" s="72">
        <f>R71</f>
        <v>7.8</v>
      </c>
      <c r="S70" s="11"/>
      <c r="T70" s="129"/>
    </row>
    <row r="71" spans="1:20" ht="38.25" customHeight="1">
      <c r="A71" s="142" t="s">
        <v>73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3"/>
      <c r="L71" s="15">
        <v>650</v>
      </c>
      <c r="M71" s="14">
        <v>3</v>
      </c>
      <c r="N71" s="14">
        <v>4</v>
      </c>
      <c r="O71" s="13" t="s">
        <v>81</v>
      </c>
      <c r="P71" s="12" t="s">
        <v>72</v>
      </c>
      <c r="Q71" s="71">
        <f>SUM(Q72:Q74)</f>
        <v>7.8</v>
      </c>
      <c r="R71" s="72">
        <f>SUM(R72:R74)</f>
        <v>7.8</v>
      </c>
      <c r="S71" s="11"/>
      <c r="T71" s="129"/>
    </row>
    <row r="72" spans="1:20" ht="27.75" customHeight="1">
      <c r="A72" s="142" t="s">
        <v>87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3"/>
      <c r="L72" s="15">
        <v>650</v>
      </c>
      <c r="M72" s="14">
        <v>3</v>
      </c>
      <c r="N72" s="14">
        <v>4</v>
      </c>
      <c r="O72" s="13" t="s">
        <v>81</v>
      </c>
      <c r="P72" s="12" t="s">
        <v>86</v>
      </c>
      <c r="Q72" s="71">
        <v>6</v>
      </c>
      <c r="R72" s="72">
        <v>6</v>
      </c>
      <c r="S72" s="11"/>
      <c r="T72" s="129"/>
    </row>
    <row r="73" spans="1:20" ht="31.5" customHeight="1">
      <c r="A73" s="142" t="s">
        <v>85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3"/>
      <c r="L73" s="15">
        <v>650</v>
      </c>
      <c r="M73" s="14">
        <v>3</v>
      </c>
      <c r="N73" s="14">
        <v>4</v>
      </c>
      <c r="O73" s="13" t="s">
        <v>81</v>
      </c>
      <c r="P73" s="12" t="s">
        <v>84</v>
      </c>
      <c r="Q73" s="71">
        <v>0</v>
      </c>
      <c r="R73" s="72">
        <v>0</v>
      </c>
      <c r="S73" s="11"/>
      <c r="T73" s="129"/>
    </row>
    <row r="74" spans="1:20" ht="61.5" customHeight="1">
      <c r="A74" s="142" t="s">
        <v>83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3"/>
      <c r="L74" s="15">
        <v>650</v>
      </c>
      <c r="M74" s="14">
        <v>3</v>
      </c>
      <c r="N74" s="14">
        <v>4</v>
      </c>
      <c r="O74" s="13" t="s">
        <v>81</v>
      </c>
      <c r="P74" s="12" t="s">
        <v>82</v>
      </c>
      <c r="Q74" s="71">
        <v>1.8</v>
      </c>
      <c r="R74" s="72">
        <v>1.8</v>
      </c>
      <c r="S74" s="11"/>
      <c r="T74" s="129"/>
    </row>
    <row r="75" spans="1:20" ht="39" customHeight="1">
      <c r="A75" s="142" t="s">
        <v>7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3"/>
      <c r="L75" s="15">
        <v>650</v>
      </c>
      <c r="M75" s="14">
        <v>3</v>
      </c>
      <c r="N75" s="14">
        <v>4</v>
      </c>
      <c r="O75" s="13" t="s">
        <v>81</v>
      </c>
      <c r="P75" s="12" t="s">
        <v>6</v>
      </c>
      <c r="Q75" s="71">
        <f>Q76</f>
        <v>12.2</v>
      </c>
      <c r="R75" s="72">
        <f>R76</f>
        <v>12.2</v>
      </c>
      <c r="S75" s="11"/>
      <c r="T75" s="129"/>
    </row>
    <row r="76" spans="1:20" ht="39" customHeight="1">
      <c r="A76" s="142" t="s">
        <v>5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3"/>
      <c r="L76" s="15">
        <v>650</v>
      </c>
      <c r="M76" s="14">
        <v>3</v>
      </c>
      <c r="N76" s="14">
        <v>4</v>
      </c>
      <c r="O76" s="13" t="s">
        <v>81</v>
      </c>
      <c r="P76" s="12" t="s">
        <v>4</v>
      </c>
      <c r="Q76" s="71">
        <f>SUM(Q77:Q78)</f>
        <v>12.2</v>
      </c>
      <c r="R76" s="72">
        <f>SUM(R77:R78)</f>
        <v>12.2</v>
      </c>
      <c r="S76" s="11"/>
      <c r="T76" s="129"/>
    </row>
    <row r="77" spans="1:20" ht="44.25" customHeight="1">
      <c r="A77" s="142" t="s">
        <v>49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3"/>
      <c r="L77" s="15">
        <v>650</v>
      </c>
      <c r="M77" s="14">
        <v>3</v>
      </c>
      <c r="N77" s="14">
        <v>4</v>
      </c>
      <c r="O77" s="13" t="s">
        <v>81</v>
      </c>
      <c r="P77" s="12" t="s">
        <v>48</v>
      </c>
      <c r="Q77" s="71">
        <v>0</v>
      </c>
      <c r="R77" s="72">
        <v>0</v>
      </c>
      <c r="S77" s="11"/>
      <c r="T77" s="129"/>
    </row>
    <row r="78" spans="1:20" ht="44.25" customHeight="1">
      <c r="A78" s="142" t="s">
        <v>3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3"/>
      <c r="L78" s="15">
        <v>650</v>
      </c>
      <c r="M78" s="14">
        <v>3</v>
      </c>
      <c r="N78" s="14">
        <v>4</v>
      </c>
      <c r="O78" s="13" t="s">
        <v>81</v>
      </c>
      <c r="P78" s="12" t="s">
        <v>1</v>
      </c>
      <c r="Q78" s="71">
        <v>12.2</v>
      </c>
      <c r="R78" s="72">
        <v>12.2</v>
      </c>
      <c r="S78" s="11"/>
      <c r="T78" s="129"/>
    </row>
    <row r="79" spans="1:20" ht="52.5" customHeight="1">
      <c r="A79" s="142" t="s">
        <v>80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3"/>
      <c r="L79" s="15">
        <v>650</v>
      </c>
      <c r="M79" s="14">
        <v>3</v>
      </c>
      <c r="N79" s="14">
        <v>9</v>
      </c>
      <c r="O79" s="13" t="s">
        <v>19</v>
      </c>
      <c r="P79" s="12" t="s">
        <v>18</v>
      </c>
      <c r="Q79" s="71">
        <f>Q80+Q87</f>
        <v>50</v>
      </c>
      <c r="R79" s="72">
        <v>0</v>
      </c>
      <c r="S79" s="11"/>
      <c r="T79" s="129"/>
    </row>
    <row r="80" spans="1:20" ht="51.75" customHeight="1">
      <c r="A80" s="147" t="s">
        <v>126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8"/>
      <c r="L80" s="37">
        <v>650</v>
      </c>
      <c r="M80" s="38">
        <v>3</v>
      </c>
      <c r="N80" s="38">
        <v>9</v>
      </c>
      <c r="O80" s="39">
        <v>1400099990</v>
      </c>
      <c r="P80" s="40" t="s">
        <v>18</v>
      </c>
      <c r="Q80" s="75">
        <f>Q81+Q84</f>
        <v>50</v>
      </c>
      <c r="R80" s="76">
        <v>0</v>
      </c>
      <c r="S80" s="11"/>
      <c r="T80" s="129"/>
    </row>
    <row r="81" spans="1:20" ht="74.25" customHeight="1">
      <c r="A81" s="142" t="s">
        <v>17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3"/>
      <c r="L81" s="15">
        <v>650</v>
      </c>
      <c r="M81" s="14">
        <v>3</v>
      </c>
      <c r="N81" s="14">
        <v>9</v>
      </c>
      <c r="O81" s="13">
        <v>1400099990</v>
      </c>
      <c r="P81" s="12" t="s">
        <v>16</v>
      </c>
      <c r="Q81" s="71">
        <f>Q82</f>
        <v>0</v>
      </c>
      <c r="R81" s="72">
        <v>0</v>
      </c>
      <c r="S81" s="11"/>
      <c r="T81" s="129"/>
    </row>
    <row r="82" spans="1:20" ht="32.25" customHeight="1">
      <c r="A82" s="142" t="s">
        <v>73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3"/>
      <c r="L82" s="15">
        <v>650</v>
      </c>
      <c r="M82" s="14">
        <v>3</v>
      </c>
      <c r="N82" s="14">
        <v>9</v>
      </c>
      <c r="O82" s="13">
        <v>1400099990</v>
      </c>
      <c r="P82" s="12" t="s">
        <v>72</v>
      </c>
      <c r="Q82" s="71">
        <f>Q83</f>
        <v>0</v>
      </c>
      <c r="R82" s="72">
        <v>0</v>
      </c>
      <c r="S82" s="11"/>
      <c r="T82" s="129"/>
    </row>
    <row r="83" spans="1:20" ht="76.5" customHeight="1">
      <c r="A83" s="142" t="s">
        <v>71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3"/>
      <c r="L83" s="15">
        <v>650</v>
      </c>
      <c r="M83" s="14">
        <v>3</v>
      </c>
      <c r="N83" s="14">
        <v>9</v>
      </c>
      <c r="O83" s="13">
        <v>1400099990</v>
      </c>
      <c r="P83" s="12" t="s">
        <v>69</v>
      </c>
      <c r="Q83" s="75">
        <v>0</v>
      </c>
      <c r="R83" s="72">
        <v>0</v>
      </c>
      <c r="S83" s="11"/>
      <c r="T83" s="129"/>
    </row>
    <row r="84" spans="1:20" ht="32.25" customHeight="1">
      <c r="A84" s="142" t="s">
        <v>7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3"/>
      <c r="L84" s="15">
        <v>650</v>
      </c>
      <c r="M84" s="14">
        <v>3</v>
      </c>
      <c r="N84" s="14">
        <v>9</v>
      </c>
      <c r="O84" s="13">
        <v>1400099990</v>
      </c>
      <c r="P84" s="12" t="s">
        <v>6</v>
      </c>
      <c r="Q84" s="71">
        <f>Q85</f>
        <v>50</v>
      </c>
      <c r="R84" s="72">
        <v>0</v>
      </c>
      <c r="S84" s="11"/>
      <c r="T84" s="129"/>
    </row>
    <row r="85" spans="1:20" ht="32.25" customHeight="1">
      <c r="A85" s="142" t="s">
        <v>5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3"/>
      <c r="L85" s="15">
        <v>650</v>
      </c>
      <c r="M85" s="14">
        <v>3</v>
      </c>
      <c r="N85" s="14">
        <v>9</v>
      </c>
      <c r="O85" s="13">
        <v>1400099990</v>
      </c>
      <c r="P85" s="12" t="s">
        <v>4</v>
      </c>
      <c r="Q85" s="71">
        <f>Q86</f>
        <v>50</v>
      </c>
      <c r="R85" s="72">
        <v>0</v>
      </c>
      <c r="S85" s="11"/>
      <c r="T85" s="129"/>
    </row>
    <row r="86" spans="1:20" ht="32.25" customHeight="1">
      <c r="A86" s="142" t="s">
        <v>3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3"/>
      <c r="L86" s="15">
        <v>650</v>
      </c>
      <c r="M86" s="14">
        <v>3</v>
      </c>
      <c r="N86" s="14">
        <v>9</v>
      </c>
      <c r="O86" s="13">
        <v>1400099990</v>
      </c>
      <c r="P86" s="12" t="s">
        <v>1</v>
      </c>
      <c r="Q86" s="75">
        <v>50</v>
      </c>
      <c r="R86" s="72">
        <v>0</v>
      </c>
      <c r="S86" s="11"/>
      <c r="T86" s="129"/>
    </row>
    <row r="87" spans="1:20" ht="72" customHeight="1">
      <c r="A87" s="146" t="s">
        <v>137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8"/>
      <c r="L87" s="37">
        <v>650</v>
      </c>
      <c r="M87" s="38">
        <v>3</v>
      </c>
      <c r="N87" s="38">
        <v>9</v>
      </c>
      <c r="O87" s="39" t="s">
        <v>79</v>
      </c>
      <c r="P87" s="40" t="s">
        <v>18</v>
      </c>
      <c r="Q87" s="75">
        <f>Q88</f>
        <v>0</v>
      </c>
      <c r="R87" s="76">
        <v>0</v>
      </c>
      <c r="S87" s="11"/>
      <c r="T87" s="129"/>
    </row>
    <row r="88" spans="1:20" ht="21.75" customHeight="1">
      <c r="A88" s="142" t="s">
        <v>78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3"/>
      <c r="L88" s="15">
        <v>650</v>
      </c>
      <c r="M88" s="14">
        <v>3</v>
      </c>
      <c r="N88" s="14">
        <v>9</v>
      </c>
      <c r="O88" s="13" t="s">
        <v>77</v>
      </c>
      <c r="P88" s="12" t="s">
        <v>18</v>
      </c>
      <c r="Q88" s="71">
        <f>Q89</f>
        <v>0</v>
      </c>
      <c r="R88" s="72">
        <v>0</v>
      </c>
      <c r="S88" s="11"/>
      <c r="T88" s="129"/>
    </row>
    <row r="89" spans="1:20" ht="32.25" customHeight="1">
      <c r="A89" s="142" t="s">
        <v>7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3"/>
      <c r="L89" s="15">
        <v>650</v>
      </c>
      <c r="M89" s="14">
        <v>3</v>
      </c>
      <c r="N89" s="14">
        <v>9</v>
      </c>
      <c r="O89" s="13" t="s">
        <v>77</v>
      </c>
      <c r="P89" s="12" t="s">
        <v>6</v>
      </c>
      <c r="Q89" s="71">
        <f>SUM(Q90)</f>
        <v>0</v>
      </c>
      <c r="R89" s="72">
        <v>0</v>
      </c>
      <c r="S89" s="11"/>
      <c r="T89" s="129"/>
    </row>
    <row r="90" spans="1:20" ht="32.25" customHeight="1">
      <c r="A90" s="142" t="s">
        <v>5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3"/>
      <c r="L90" s="15">
        <v>650</v>
      </c>
      <c r="M90" s="14">
        <v>3</v>
      </c>
      <c r="N90" s="14">
        <v>9</v>
      </c>
      <c r="O90" s="13" t="s">
        <v>77</v>
      </c>
      <c r="P90" s="12" t="s">
        <v>4</v>
      </c>
      <c r="Q90" s="71">
        <f>Q91</f>
        <v>0</v>
      </c>
      <c r="R90" s="72">
        <v>0</v>
      </c>
      <c r="S90" s="11"/>
      <c r="T90" s="129"/>
    </row>
    <row r="91" spans="1:20" ht="32.25" customHeight="1">
      <c r="A91" s="142" t="s">
        <v>3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3"/>
      <c r="L91" s="15">
        <v>650</v>
      </c>
      <c r="M91" s="14">
        <v>3</v>
      </c>
      <c r="N91" s="14">
        <v>9</v>
      </c>
      <c r="O91" s="13" t="s">
        <v>77</v>
      </c>
      <c r="P91" s="12" t="s">
        <v>1</v>
      </c>
      <c r="Q91" s="71">
        <v>0</v>
      </c>
      <c r="R91" s="72">
        <v>0</v>
      </c>
      <c r="S91" s="11"/>
      <c r="T91" s="129"/>
    </row>
    <row r="92" spans="1:20" ht="32.25" customHeight="1">
      <c r="A92" s="142" t="s">
        <v>76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3"/>
      <c r="L92" s="15">
        <v>650</v>
      </c>
      <c r="M92" s="14">
        <v>3</v>
      </c>
      <c r="N92" s="14">
        <v>14</v>
      </c>
      <c r="O92" s="13">
        <v>1300000000</v>
      </c>
      <c r="P92" s="12" t="s">
        <v>18</v>
      </c>
      <c r="Q92" s="71">
        <f>Q93+Q101</f>
        <v>29.3</v>
      </c>
      <c r="R92" s="72">
        <f>R93+R101</f>
        <v>8.3</v>
      </c>
      <c r="S92" s="11"/>
      <c r="T92" s="129"/>
    </row>
    <row r="93" spans="1:20" ht="108.75" customHeight="1">
      <c r="A93" s="146" t="s">
        <v>134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8"/>
      <c r="L93" s="37">
        <v>650</v>
      </c>
      <c r="M93" s="38">
        <v>3</v>
      </c>
      <c r="N93" s="38">
        <v>14</v>
      </c>
      <c r="O93" s="45" t="s">
        <v>140</v>
      </c>
      <c r="P93" s="40" t="s">
        <v>18</v>
      </c>
      <c r="Q93" s="75">
        <f>Q94+Q98</f>
        <v>10.3</v>
      </c>
      <c r="R93" s="76">
        <f>R94+R98</f>
        <v>8.3</v>
      </c>
      <c r="S93" s="11"/>
      <c r="T93" s="129"/>
    </row>
    <row r="94" spans="1:20" ht="36" customHeight="1">
      <c r="A94" s="96"/>
      <c r="B94" s="97"/>
      <c r="C94" s="97"/>
      <c r="D94" s="97"/>
      <c r="E94" s="97"/>
      <c r="F94" s="97"/>
      <c r="G94" s="97"/>
      <c r="H94" s="97"/>
      <c r="I94" s="97"/>
      <c r="J94" s="92" t="s">
        <v>74</v>
      </c>
      <c r="K94" s="94"/>
      <c r="L94" s="15">
        <v>650</v>
      </c>
      <c r="M94" s="14">
        <v>3</v>
      </c>
      <c r="N94" s="14">
        <v>14</v>
      </c>
      <c r="O94" s="13" t="s">
        <v>70</v>
      </c>
      <c r="P94" s="46" t="s">
        <v>16</v>
      </c>
      <c r="Q94" s="77">
        <f aca="true" t="shared" si="1" ref="Q94:R96">Q95</f>
        <v>8.3</v>
      </c>
      <c r="R94" s="78">
        <f t="shared" si="1"/>
        <v>8.3</v>
      </c>
      <c r="S94" s="47"/>
      <c r="T94" s="129"/>
    </row>
    <row r="95" spans="1:20" ht="69.75" customHeight="1">
      <c r="A95" s="96"/>
      <c r="B95" s="97"/>
      <c r="C95" s="97"/>
      <c r="D95" s="97"/>
      <c r="E95" s="97"/>
      <c r="F95" s="97"/>
      <c r="G95" s="97"/>
      <c r="H95" s="97"/>
      <c r="I95" s="97"/>
      <c r="J95" s="92" t="s">
        <v>17</v>
      </c>
      <c r="K95" s="92"/>
      <c r="L95" s="15">
        <v>650</v>
      </c>
      <c r="M95" s="14">
        <v>3</v>
      </c>
      <c r="N95" s="14">
        <v>14</v>
      </c>
      <c r="O95" s="13" t="s">
        <v>70</v>
      </c>
      <c r="P95" s="46" t="s">
        <v>16</v>
      </c>
      <c r="Q95" s="77">
        <f t="shared" si="1"/>
        <v>8.3</v>
      </c>
      <c r="R95" s="78">
        <f t="shared" si="1"/>
        <v>8.3</v>
      </c>
      <c r="S95" s="48"/>
      <c r="T95" s="129"/>
    </row>
    <row r="96" spans="1:20" ht="36.75" customHeight="1">
      <c r="A96" s="96"/>
      <c r="B96" s="97"/>
      <c r="C96" s="97"/>
      <c r="D96" s="97"/>
      <c r="E96" s="97"/>
      <c r="F96" s="97"/>
      <c r="G96" s="97"/>
      <c r="H96" s="97"/>
      <c r="I96" s="97"/>
      <c r="J96" s="92" t="s">
        <v>73</v>
      </c>
      <c r="K96" s="92"/>
      <c r="L96" s="15">
        <v>650</v>
      </c>
      <c r="M96" s="14">
        <v>3</v>
      </c>
      <c r="N96" s="14">
        <v>14</v>
      </c>
      <c r="O96" s="13" t="s">
        <v>70</v>
      </c>
      <c r="P96" s="46" t="s">
        <v>72</v>
      </c>
      <c r="Q96" s="77">
        <f t="shared" si="1"/>
        <v>8.3</v>
      </c>
      <c r="R96" s="78">
        <f t="shared" si="1"/>
        <v>8.3</v>
      </c>
      <c r="S96" s="48"/>
      <c r="T96" s="129"/>
    </row>
    <row r="97" spans="1:20" ht="69.75" customHeight="1">
      <c r="A97" s="96"/>
      <c r="B97" s="97"/>
      <c r="C97" s="97"/>
      <c r="D97" s="97"/>
      <c r="E97" s="97"/>
      <c r="F97" s="97"/>
      <c r="G97" s="97"/>
      <c r="H97" s="97"/>
      <c r="I97" s="97"/>
      <c r="J97" s="92" t="s">
        <v>71</v>
      </c>
      <c r="K97" s="92"/>
      <c r="L97" s="15">
        <v>650</v>
      </c>
      <c r="M97" s="14">
        <v>3</v>
      </c>
      <c r="N97" s="14">
        <v>14</v>
      </c>
      <c r="O97" s="13" t="s">
        <v>70</v>
      </c>
      <c r="P97" s="46" t="s">
        <v>69</v>
      </c>
      <c r="Q97" s="77">
        <v>8.3</v>
      </c>
      <c r="R97" s="78">
        <v>8.3</v>
      </c>
      <c r="S97" s="48"/>
      <c r="T97" s="129"/>
    </row>
    <row r="98" spans="1:20" ht="32.25" customHeight="1">
      <c r="A98" s="142" t="s">
        <v>7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3"/>
      <c r="L98" s="15">
        <v>650</v>
      </c>
      <c r="M98" s="14">
        <v>3</v>
      </c>
      <c r="N98" s="14">
        <v>14</v>
      </c>
      <c r="O98" s="36" t="s">
        <v>124</v>
      </c>
      <c r="P98" s="12" t="s">
        <v>6</v>
      </c>
      <c r="Q98" s="71">
        <f>Q99</f>
        <v>2</v>
      </c>
      <c r="R98" s="72">
        <v>0</v>
      </c>
      <c r="S98" s="11"/>
      <c r="T98" s="129"/>
    </row>
    <row r="99" spans="1:20" ht="32.25" customHeight="1">
      <c r="A99" s="142" t="s">
        <v>5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3"/>
      <c r="L99" s="15">
        <v>650</v>
      </c>
      <c r="M99" s="14">
        <v>3</v>
      </c>
      <c r="N99" s="14">
        <v>14</v>
      </c>
      <c r="O99" s="36" t="s">
        <v>124</v>
      </c>
      <c r="P99" s="12" t="s">
        <v>4</v>
      </c>
      <c r="Q99" s="71">
        <f>Q100</f>
        <v>2</v>
      </c>
      <c r="R99" s="72">
        <v>0</v>
      </c>
      <c r="S99" s="11"/>
      <c r="T99" s="129"/>
    </row>
    <row r="100" spans="1:20" ht="32.25" customHeight="1">
      <c r="A100" s="142" t="s">
        <v>3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3"/>
      <c r="L100" s="15">
        <v>650</v>
      </c>
      <c r="M100" s="14">
        <v>3</v>
      </c>
      <c r="N100" s="14">
        <v>14</v>
      </c>
      <c r="O100" s="36" t="s">
        <v>124</v>
      </c>
      <c r="P100" s="12" t="s">
        <v>1</v>
      </c>
      <c r="Q100" s="71">
        <v>2</v>
      </c>
      <c r="R100" s="72">
        <v>0</v>
      </c>
      <c r="S100" s="11"/>
      <c r="T100" s="129"/>
    </row>
    <row r="101" spans="1:20" ht="191.25" customHeight="1">
      <c r="A101" s="144" t="s">
        <v>127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5"/>
      <c r="L101" s="15">
        <v>650</v>
      </c>
      <c r="M101" s="14">
        <v>3</v>
      </c>
      <c r="N101" s="14">
        <v>14</v>
      </c>
      <c r="O101" s="13">
        <v>1310182300</v>
      </c>
      <c r="P101" s="12" t="s">
        <v>18</v>
      </c>
      <c r="Q101" s="71">
        <f>Q102</f>
        <v>19</v>
      </c>
      <c r="R101" s="72">
        <v>0</v>
      </c>
      <c r="S101" s="11"/>
      <c r="T101" s="129"/>
    </row>
    <row r="102" spans="1:20" ht="51" customHeight="1">
      <c r="A102" s="142" t="s">
        <v>75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3"/>
      <c r="L102" s="15">
        <v>650</v>
      </c>
      <c r="M102" s="14">
        <v>3</v>
      </c>
      <c r="N102" s="14">
        <v>14</v>
      </c>
      <c r="O102" s="13">
        <v>1310182300</v>
      </c>
      <c r="P102" s="12" t="s">
        <v>18</v>
      </c>
      <c r="Q102" s="71">
        <f>Q103</f>
        <v>19</v>
      </c>
      <c r="R102" s="72">
        <v>0</v>
      </c>
      <c r="S102" s="11"/>
      <c r="T102" s="129"/>
    </row>
    <row r="103" spans="1:20" ht="73.5" customHeight="1">
      <c r="A103" s="142" t="s">
        <v>17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3"/>
      <c r="L103" s="15">
        <v>650</v>
      </c>
      <c r="M103" s="14">
        <v>3</v>
      </c>
      <c r="N103" s="14">
        <v>14</v>
      </c>
      <c r="O103" s="13">
        <v>1310182300</v>
      </c>
      <c r="P103" s="12" t="s">
        <v>16</v>
      </c>
      <c r="Q103" s="71">
        <f>Q104</f>
        <v>19</v>
      </c>
      <c r="R103" s="72">
        <v>0</v>
      </c>
      <c r="S103" s="11"/>
      <c r="T103" s="129"/>
    </row>
    <row r="104" spans="1:20" ht="42" customHeight="1">
      <c r="A104" s="142" t="s">
        <v>73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3"/>
      <c r="L104" s="15">
        <v>650</v>
      </c>
      <c r="M104" s="14">
        <v>3</v>
      </c>
      <c r="N104" s="14">
        <v>14</v>
      </c>
      <c r="O104" s="13">
        <v>1310182300</v>
      </c>
      <c r="P104" s="12" t="s">
        <v>72</v>
      </c>
      <c r="Q104" s="71">
        <f>Q105</f>
        <v>19</v>
      </c>
      <c r="R104" s="72">
        <v>0</v>
      </c>
      <c r="S104" s="11"/>
      <c r="T104" s="129"/>
    </row>
    <row r="105" spans="1:20" ht="71.25" customHeight="1">
      <c r="A105" s="142" t="s">
        <v>71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3"/>
      <c r="L105" s="15">
        <v>650</v>
      </c>
      <c r="M105" s="14">
        <v>3</v>
      </c>
      <c r="N105" s="14">
        <v>14</v>
      </c>
      <c r="O105" s="13">
        <v>1310182300</v>
      </c>
      <c r="P105" s="12" t="s">
        <v>69</v>
      </c>
      <c r="Q105" s="71">
        <v>19</v>
      </c>
      <c r="R105" s="72">
        <v>0</v>
      </c>
      <c r="S105" s="11"/>
      <c r="T105" s="129"/>
    </row>
    <row r="106" spans="1:20" ht="15" customHeight="1">
      <c r="A106" s="144" t="s">
        <v>68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5"/>
      <c r="L106" s="30">
        <v>650</v>
      </c>
      <c r="M106" s="31">
        <v>4</v>
      </c>
      <c r="N106" s="31">
        <v>0</v>
      </c>
      <c r="O106" s="32" t="s">
        <v>19</v>
      </c>
      <c r="P106" s="33" t="s">
        <v>18</v>
      </c>
      <c r="Q106" s="69">
        <f>Q113+Q124+Q107</f>
        <v>3524.82</v>
      </c>
      <c r="R106" s="70">
        <f>R113+R124+R107</f>
        <v>0</v>
      </c>
      <c r="S106" s="11"/>
      <c r="T106" s="129"/>
    </row>
    <row r="107" spans="1:20" ht="1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9" t="s">
        <v>148</v>
      </c>
      <c r="K107" s="95"/>
      <c r="L107" s="15">
        <v>650</v>
      </c>
      <c r="M107" s="14">
        <v>4</v>
      </c>
      <c r="N107" s="14">
        <v>1</v>
      </c>
      <c r="O107" s="13">
        <v>0</v>
      </c>
      <c r="P107" s="34">
        <v>0</v>
      </c>
      <c r="Q107" s="75">
        <f aca="true" t="shared" si="2" ref="Q107:R109">Q108</f>
        <v>53.3</v>
      </c>
      <c r="R107" s="76">
        <f t="shared" si="2"/>
        <v>0</v>
      </c>
      <c r="S107" s="11"/>
      <c r="T107" s="129"/>
    </row>
    <row r="108" spans="1:20" ht="60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9" t="s">
        <v>153</v>
      </c>
      <c r="K108" s="93"/>
      <c r="L108" s="15">
        <v>650</v>
      </c>
      <c r="M108" s="14">
        <v>4</v>
      </c>
      <c r="N108" s="14">
        <v>1</v>
      </c>
      <c r="O108" s="102" t="s">
        <v>149</v>
      </c>
      <c r="P108" s="34">
        <v>0</v>
      </c>
      <c r="Q108" s="75">
        <f t="shared" si="2"/>
        <v>53.3</v>
      </c>
      <c r="R108" s="76">
        <f t="shared" si="2"/>
        <v>0</v>
      </c>
      <c r="S108" s="11"/>
      <c r="T108" s="129"/>
    </row>
    <row r="109" spans="1:20" ht="72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2" t="s">
        <v>17</v>
      </c>
      <c r="K109" s="93"/>
      <c r="L109" s="15">
        <v>650</v>
      </c>
      <c r="M109" s="14">
        <v>4</v>
      </c>
      <c r="N109" s="14">
        <v>1</v>
      </c>
      <c r="O109" s="102" t="s">
        <v>149</v>
      </c>
      <c r="P109" s="34">
        <v>100</v>
      </c>
      <c r="Q109" s="75">
        <f t="shared" si="2"/>
        <v>53.3</v>
      </c>
      <c r="R109" s="76">
        <f t="shared" si="2"/>
        <v>0</v>
      </c>
      <c r="S109" s="11"/>
      <c r="T109" s="129"/>
    </row>
    <row r="110" spans="1:20" ht="28.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2" t="s">
        <v>15</v>
      </c>
      <c r="K110" s="93"/>
      <c r="L110" s="15">
        <v>650</v>
      </c>
      <c r="M110" s="14">
        <v>4</v>
      </c>
      <c r="N110" s="14">
        <v>1</v>
      </c>
      <c r="O110" s="102" t="s">
        <v>149</v>
      </c>
      <c r="P110" s="34">
        <v>110</v>
      </c>
      <c r="Q110" s="75">
        <f>Q111+Q112</f>
        <v>53.3</v>
      </c>
      <c r="R110" s="76">
        <f>R111+R112</f>
        <v>0</v>
      </c>
      <c r="S110" s="11"/>
      <c r="T110" s="129"/>
    </row>
    <row r="111" spans="1:20" ht="29.2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2" t="s">
        <v>13</v>
      </c>
      <c r="K111" s="93"/>
      <c r="L111" s="15">
        <v>650</v>
      </c>
      <c r="M111" s="14">
        <v>4</v>
      </c>
      <c r="N111" s="14">
        <v>1</v>
      </c>
      <c r="O111" s="102" t="s">
        <v>149</v>
      </c>
      <c r="P111" s="34">
        <v>111</v>
      </c>
      <c r="Q111" s="75">
        <v>41</v>
      </c>
      <c r="R111" s="72">
        <v>0</v>
      </c>
      <c r="S111" s="11"/>
      <c r="T111" s="129"/>
    </row>
    <row r="112" spans="1:20" ht="49.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2" t="s">
        <v>9</v>
      </c>
      <c r="K112" s="93"/>
      <c r="L112" s="15">
        <v>650</v>
      </c>
      <c r="M112" s="14">
        <v>4</v>
      </c>
      <c r="N112" s="14">
        <v>1</v>
      </c>
      <c r="O112" s="102" t="s">
        <v>149</v>
      </c>
      <c r="P112" s="34">
        <v>119</v>
      </c>
      <c r="Q112" s="75">
        <v>12.3</v>
      </c>
      <c r="R112" s="72">
        <v>0</v>
      </c>
      <c r="S112" s="11"/>
      <c r="T112" s="129"/>
    </row>
    <row r="113" spans="1:20" ht="29.25" customHeight="1">
      <c r="A113" s="144" t="s">
        <v>67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5"/>
      <c r="L113" s="15">
        <v>650</v>
      </c>
      <c r="M113" s="14">
        <v>4</v>
      </c>
      <c r="N113" s="14">
        <v>9</v>
      </c>
      <c r="O113" s="13" t="s">
        <v>19</v>
      </c>
      <c r="P113" s="12" t="s">
        <v>18</v>
      </c>
      <c r="Q113" s="71">
        <f>Q114</f>
        <v>3057.7</v>
      </c>
      <c r="R113" s="72">
        <v>0</v>
      </c>
      <c r="S113" s="11"/>
      <c r="T113" s="129"/>
    </row>
    <row r="114" spans="1:20" ht="15" customHeight="1">
      <c r="A114" s="142" t="s">
        <v>29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3"/>
      <c r="L114" s="15">
        <v>650</v>
      </c>
      <c r="M114" s="14">
        <v>4</v>
      </c>
      <c r="N114" s="14">
        <v>9</v>
      </c>
      <c r="O114" s="13">
        <v>1800000000</v>
      </c>
      <c r="P114" s="12" t="s">
        <v>18</v>
      </c>
      <c r="Q114" s="71">
        <f>Q115+Q118+Q121</f>
        <v>3057.7</v>
      </c>
      <c r="R114" s="72">
        <v>0</v>
      </c>
      <c r="S114" s="11"/>
      <c r="T114" s="129"/>
    </row>
    <row r="115" spans="1:20" ht="32.25" customHeight="1">
      <c r="A115" s="142" t="s">
        <v>7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3"/>
      <c r="L115" s="15">
        <v>650</v>
      </c>
      <c r="M115" s="14">
        <v>4</v>
      </c>
      <c r="N115" s="14">
        <v>9</v>
      </c>
      <c r="O115" s="13">
        <v>1810099990</v>
      </c>
      <c r="P115" s="12" t="s">
        <v>6</v>
      </c>
      <c r="Q115" s="75">
        <f>Q116</f>
        <v>2327.7</v>
      </c>
      <c r="R115" s="72">
        <v>0</v>
      </c>
      <c r="S115" s="11"/>
      <c r="T115" s="129"/>
    </row>
    <row r="116" spans="1:20" ht="32.25" customHeight="1">
      <c r="A116" s="142" t="s">
        <v>5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3"/>
      <c r="L116" s="15">
        <v>650</v>
      </c>
      <c r="M116" s="14">
        <v>4</v>
      </c>
      <c r="N116" s="14">
        <v>9</v>
      </c>
      <c r="O116" s="13">
        <v>1810099990</v>
      </c>
      <c r="P116" s="12" t="s">
        <v>4</v>
      </c>
      <c r="Q116" s="71">
        <f>Q117</f>
        <v>2327.7</v>
      </c>
      <c r="R116" s="72">
        <v>0</v>
      </c>
      <c r="S116" s="11"/>
      <c r="T116" s="129"/>
    </row>
    <row r="117" spans="1:20" ht="32.25" customHeight="1">
      <c r="A117" s="142" t="s">
        <v>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3"/>
      <c r="L117" s="15">
        <v>650</v>
      </c>
      <c r="M117" s="14">
        <v>4</v>
      </c>
      <c r="N117" s="14">
        <v>9</v>
      </c>
      <c r="O117" s="13">
        <v>1810099990</v>
      </c>
      <c r="P117" s="12" t="s">
        <v>1</v>
      </c>
      <c r="Q117" s="71">
        <v>2327.7</v>
      </c>
      <c r="R117" s="72">
        <v>0</v>
      </c>
      <c r="S117" s="11"/>
      <c r="T117" s="129"/>
    </row>
    <row r="118" spans="1:20" ht="32.25" customHeight="1">
      <c r="A118" s="92"/>
      <c r="B118" s="92"/>
      <c r="C118" s="92"/>
      <c r="D118" s="92"/>
      <c r="E118" s="92"/>
      <c r="F118" s="92"/>
      <c r="G118" s="92"/>
      <c r="H118" s="92"/>
      <c r="I118" s="93"/>
      <c r="J118" s="84" t="s">
        <v>7</v>
      </c>
      <c r="K118" s="84"/>
      <c r="L118" s="15">
        <v>650</v>
      </c>
      <c r="M118" s="14">
        <v>4</v>
      </c>
      <c r="N118" s="14">
        <v>9</v>
      </c>
      <c r="O118" s="84">
        <v>1820099990</v>
      </c>
      <c r="P118" s="12" t="s">
        <v>6</v>
      </c>
      <c r="Q118" s="77">
        <f>Q119</f>
        <v>350</v>
      </c>
      <c r="R118" s="89">
        <f>R119</f>
        <v>0</v>
      </c>
      <c r="S118" s="48"/>
      <c r="T118" s="129"/>
    </row>
    <row r="119" spans="1:20" ht="32.25" customHeight="1">
      <c r="A119" s="92"/>
      <c r="B119" s="92"/>
      <c r="C119" s="92"/>
      <c r="D119" s="92"/>
      <c r="E119" s="92"/>
      <c r="F119" s="92"/>
      <c r="G119" s="92"/>
      <c r="H119" s="92"/>
      <c r="I119" s="93"/>
      <c r="J119" s="84" t="s">
        <v>5</v>
      </c>
      <c r="K119" s="84"/>
      <c r="L119" s="15">
        <v>650</v>
      </c>
      <c r="M119" s="14">
        <v>4</v>
      </c>
      <c r="N119" s="14">
        <v>9</v>
      </c>
      <c r="O119" s="84">
        <v>1820099990</v>
      </c>
      <c r="P119" s="12" t="s">
        <v>4</v>
      </c>
      <c r="Q119" s="77">
        <f>Q120</f>
        <v>350</v>
      </c>
      <c r="R119" s="89">
        <f>R120</f>
        <v>0</v>
      </c>
      <c r="S119" s="48"/>
      <c r="T119" s="129"/>
    </row>
    <row r="120" spans="1:20" ht="32.25" customHeight="1">
      <c r="A120" s="92"/>
      <c r="B120" s="92"/>
      <c r="C120" s="92"/>
      <c r="D120" s="92"/>
      <c r="E120" s="92"/>
      <c r="F120" s="92"/>
      <c r="G120" s="92"/>
      <c r="H120" s="92"/>
      <c r="I120" s="93"/>
      <c r="J120" s="84" t="s">
        <v>3</v>
      </c>
      <c r="K120" s="84"/>
      <c r="L120" s="15">
        <v>650</v>
      </c>
      <c r="M120" s="14">
        <v>4</v>
      </c>
      <c r="N120" s="14">
        <v>9</v>
      </c>
      <c r="O120" s="84">
        <v>1820099990</v>
      </c>
      <c r="P120" s="12" t="s">
        <v>1</v>
      </c>
      <c r="Q120" s="77">
        <v>350</v>
      </c>
      <c r="R120" s="121">
        <v>0</v>
      </c>
      <c r="S120" s="48"/>
      <c r="T120" s="129"/>
    </row>
    <row r="121" spans="1:20" ht="32.2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84" t="s">
        <v>7</v>
      </c>
      <c r="K121" s="93"/>
      <c r="L121" s="15">
        <v>650</v>
      </c>
      <c r="M121" s="14">
        <v>4</v>
      </c>
      <c r="N121" s="14">
        <v>9</v>
      </c>
      <c r="O121" s="13">
        <v>1830099990</v>
      </c>
      <c r="P121" s="12" t="s">
        <v>6</v>
      </c>
      <c r="Q121" s="71">
        <f>Q122</f>
        <v>380</v>
      </c>
      <c r="R121" s="72">
        <f>R122</f>
        <v>0</v>
      </c>
      <c r="S121" s="11"/>
      <c r="T121" s="129"/>
    </row>
    <row r="122" spans="1:20" ht="32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4" t="s">
        <v>5</v>
      </c>
      <c r="K122" s="93"/>
      <c r="L122" s="15">
        <v>650</v>
      </c>
      <c r="M122" s="14">
        <v>4</v>
      </c>
      <c r="N122" s="14">
        <v>9</v>
      </c>
      <c r="O122" s="13">
        <v>1830099990</v>
      </c>
      <c r="P122" s="12" t="s">
        <v>4</v>
      </c>
      <c r="Q122" s="71">
        <f>Q123</f>
        <v>380</v>
      </c>
      <c r="R122" s="72">
        <f>R123</f>
        <v>0</v>
      </c>
      <c r="S122" s="11"/>
      <c r="T122" s="129"/>
    </row>
    <row r="123" spans="1:20" ht="32.2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84" t="s">
        <v>3</v>
      </c>
      <c r="K123" s="93"/>
      <c r="L123" s="15">
        <v>650</v>
      </c>
      <c r="M123" s="14">
        <v>4</v>
      </c>
      <c r="N123" s="14">
        <v>9</v>
      </c>
      <c r="O123" s="13">
        <v>1830099990</v>
      </c>
      <c r="P123" s="12" t="s">
        <v>1</v>
      </c>
      <c r="Q123" s="71">
        <v>380</v>
      </c>
      <c r="R123" s="72">
        <v>0</v>
      </c>
      <c r="S123" s="11"/>
      <c r="T123" s="129"/>
    </row>
    <row r="124" spans="1:20" ht="21.75" customHeight="1">
      <c r="A124" s="144" t="s">
        <v>66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5"/>
      <c r="L124" s="15">
        <v>650</v>
      </c>
      <c r="M124" s="14">
        <v>4</v>
      </c>
      <c r="N124" s="14">
        <v>12</v>
      </c>
      <c r="O124" s="13" t="s">
        <v>19</v>
      </c>
      <c r="P124" s="12" t="s">
        <v>18</v>
      </c>
      <c r="Q124" s="71">
        <f>Q125+Q129+Q133</f>
        <v>413.82000000000005</v>
      </c>
      <c r="R124" s="72">
        <v>0</v>
      </c>
      <c r="S124" s="11"/>
      <c r="T124" s="129"/>
    </row>
    <row r="125" spans="1:20" ht="54.75" customHeight="1">
      <c r="A125" s="146" t="s">
        <v>135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8"/>
      <c r="L125" s="37">
        <v>650</v>
      </c>
      <c r="M125" s="38">
        <v>4</v>
      </c>
      <c r="N125" s="38">
        <v>12</v>
      </c>
      <c r="O125" s="39">
        <v>1600099990</v>
      </c>
      <c r="P125" s="40" t="s">
        <v>18</v>
      </c>
      <c r="Q125" s="75">
        <f>Q126</f>
        <v>1</v>
      </c>
      <c r="R125" s="76">
        <v>0</v>
      </c>
      <c r="S125" s="11"/>
      <c r="T125" s="129"/>
    </row>
    <row r="126" spans="1:20" ht="32.25" customHeight="1">
      <c r="A126" s="142" t="s">
        <v>7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3"/>
      <c r="L126" s="15">
        <v>650</v>
      </c>
      <c r="M126" s="14">
        <v>4</v>
      </c>
      <c r="N126" s="14">
        <v>12</v>
      </c>
      <c r="O126" s="13">
        <v>1600099990</v>
      </c>
      <c r="P126" s="12" t="s">
        <v>6</v>
      </c>
      <c r="Q126" s="71">
        <f>Q127</f>
        <v>1</v>
      </c>
      <c r="R126" s="72">
        <v>0</v>
      </c>
      <c r="S126" s="11"/>
      <c r="T126" s="129"/>
    </row>
    <row r="127" spans="1:20" ht="32.25" customHeight="1">
      <c r="A127" s="142" t="s">
        <v>5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3"/>
      <c r="L127" s="15">
        <v>650</v>
      </c>
      <c r="M127" s="14">
        <v>4</v>
      </c>
      <c r="N127" s="14">
        <v>12</v>
      </c>
      <c r="O127" s="13">
        <v>1600099990</v>
      </c>
      <c r="P127" s="12" t="s">
        <v>4</v>
      </c>
      <c r="Q127" s="71">
        <f>Q128</f>
        <v>1</v>
      </c>
      <c r="R127" s="72">
        <v>0</v>
      </c>
      <c r="S127" s="11"/>
      <c r="T127" s="129"/>
    </row>
    <row r="128" spans="1:20" ht="32.25" customHeight="1">
      <c r="A128" s="142" t="s">
        <v>3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3"/>
      <c r="L128" s="15">
        <v>650</v>
      </c>
      <c r="M128" s="14">
        <v>4</v>
      </c>
      <c r="N128" s="14">
        <v>12</v>
      </c>
      <c r="O128" s="13">
        <v>1600099990</v>
      </c>
      <c r="P128" s="12" t="s">
        <v>1</v>
      </c>
      <c r="Q128" s="71">
        <v>1</v>
      </c>
      <c r="R128" s="72">
        <v>0</v>
      </c>
      <c r="S128" s="11"/>
      <c r="T128" s="129"/>
    </row>
    <row r="129" spans="1:20" ht="63.75" customHeight="1">
      <c r="A129" s="146" t="s">
        <v>136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8"/>
      <c r="L129" s="37">
        <v>650</v>
      </c>
      <c r="M129" s="38">
        <v>4</v>
      </c>
      <c r="N129" s="38">
        <v>12</v>
      </c>
      <c r="O129" s="39">
        <v>3400099990</v>
      </c>
      <c r="P129" s="40" t="s">
        <v>18</v>
      </c>
      <c r="Q129" s="75">
        <f>Q130</f>
        <v>36.1</v>
      </c>
      <c r="R129" s="76">
        <v>0</v>
      </c>
      <c r="S129" s="11"/>
      <c r="T129" s="129"/>
    </row>
    <row r="130" spans="1:20" ht="39.75" customHeight="1">
      <c r="A130" s="142" t="s">
        <v>7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3"/>
      <c r="L130" s="15">
        <v>650</v>
      </c>
      <c r="M130" s="14">
        <v>4</v>
      </c>
      <c r="N130" s="14">
        <v>12</v>
      </c>
      <c r="O130" s="13">
        <v>3400099990</v>
      </c>
      <c r="P130" s="12" t="s">
        <v>6</v>
      </c>
      <c r="Q130" s="71">
        <f>Q131</f>
        <v>36.1</v>
      </c>
      <c r="R130" s="72">
        <v>0</v>
      </c>
      <c r="S130" s="11"/>
      <c r="T130" s="129"/>
    </row>
    <row r="131" spans="1:20" ht="39.75" customHeight="1">
      <c r="A131" s="142" t="s">
        <v>5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3"/>
      <c r="L131" s="15">
        <v>650</v>
      </c>
      <c r="M131" s="14">
        <v>4</v>
      </c>
      <c r="N131" s="14">
        <v>12</v>
      </c>
      <c r="O131" s="13">
        <v>3400099990</v>
      </c>
      <c r="P131" s="12" t="s">
        <v>4</v>
      </c>
      <c r="Q131" s="71">
        <f>Q132</f>
        <v>36.1</v>
      </c>
      <c r="R131" s="72">
        <v>0</v>
      </c>
      <c r="S131" s="11"/>
      <c r="T131" s="129"/>
    </row>
    <row r="132" spans="1:20" ht="36.75" customHeight="1">
      <c r="A132" s="142" t="s">
        <v>3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3"/>
      <c r="L132" s="15">
        <v>650</v>
      </c>
      <c r="M132" s="14">
        <v>4</v>
      </c>
      <c r="N132" s="14">
        <v>12</v>
      </c>
      <c r="O132" s="13">
        <v>3400099990</v>
      </c>
      <c r="P132" s="12" t="s">
        <v>1</v>
      </c>
      <c r="Q132" s="71">
        <v>36.1</v>
      </c>
      <c r="R132" s="72">
        <v>0</v>
      </c>
      <c r="S132" s="11"/>
      <c r="T132" s="129"/>
    </row>
    <row r="133" spans="1:20" ht="83.25" customHeight="1">
      <c r="A133" s="144" t="s">
        <v>39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45"/>
      <c r="L133" s="15">
        <v>650</v>
      </c>
      <c r="M133" s="14">
        <v>4</v>
      </c>
      <c r="N133" s="14">
        <v>12</v>
      </c>
      <c r="O133" s="13" t="s">
        <v>35</v>
      </c>
      <c r="P133" s="12" t="s">
        <v>18</v>
      </c>
      <c r="Q133" s="71">
        <f>Q134</f>
        <v>376.72</v>
      </c>
      <c r="R133" s="72">
        <v>0</v>
      </c>
      <c r="S133" s="11"/>
      <c r="T133" s="129"/>
    </row>
    <row r="134" spans="1:20" ht="15" customHeight="1">
      <c r="A134" s="142" t="s">
        <v>38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3"/>
      <c r="L134" s="15">
        <v>650</v>
      </c>
      <c r="M134" s="14">
        <v>4</v>
      </c>
      <c r="N134" s="14">
        <v>12</v>
      </c>
      <c r="O134" s="13" t="s">
        <v>35</v>
      </c>
      <c r="P134" s="12" t="s">
        <v>37</v>
      </c>
      <c r="Q134" s="71">
        <f>Q135</f>
        <v>376.72</v>
      </c>
      <c r="R134" s="72">
        <v>0</v>
      </c>
      <c r="S134" s="11"/>
      <c r="T134" s="129"/>
    </row>
    <row r="135" spans="1:20" ht="15" customHeight="1">
      <c r="A135" s="142" t="s">
        <v>36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3"/>
      <c r="L135" s="15">
        <v>650</v>
      </c>
      <c r="M135" s="14">
        <v>4</v>
      </c>
      <c r="N135" s="14">
        <v>12</v>
      </c>
      <c r="O135" s="13" t="s">
        <v>35</v>
      </c>
      <c r="P135" s="12" t="s">
        <v>34</v>
      </c>
      <c r="Q135" s="71">
        <v>376.72</v>
      </c>
      <c r="R135" s="72">
        <v>0</v>
      </c>
      <c r="S135" s="11"/>
      <c r="T135" s="129"/>
    </row>
    <row r="136" spans="1:20" ht="15" customHeight="1">
      <c r="A136" s="144" t="s">
        <v>65</v>
      </c>
      <c r="B136" s="144"/>
      <c r="C136" s="144"/>
      <c r="D136" s="144"/>
      <c r="E136" s="144"/>
      <c r="F136" s="144"/>
      <c r="G136" s="144"/>
      <c r="H136" s="144"/>
      <c r="I136" s="144"/>
      <c r="J136" s="144"/>
      <c r="K136" s="145"/>
      <c r="L136" s="30">
        <v>650</v>
      </c>
      <c r="M136" s="31">
        <v>5</v>
      </c>
      <c r="N136" s="31">
        <v>0</v>
      </c>
      <c r="O136" s="32" t="s">
        <v>19</v>
      </c>
      <c r="P136" s="33" t="s">
        <v>18</v>
      </c>
      <c r="Q136" s="69">
        <f>Q137+Q146</f>
        <v>542.9</v>
      </c>
      <c r="R136" s="68">
        <v>0</v>
      </c>
      <c r="S136" s="11"/>
      <c r="T136" s="129"/>
    </row>
    <row r="137" spans="1:20" ht="15" customHeight="1">
      <c r="A137" s="142" t="s">
        <v>64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3"/>
      <c r="L137" s="15">
        <v>650</v>
      </c>
      <c r="M137" s="14">
        <v>5</v>
      </c>
      <c r="N137" s="14">
        <v>1</v>
      </c>
      <c r="O137" s="13" t="s">
        <v>19</v>
      </c>
      <c r="P137" s="12" t="s">
        <v>18</v>
      </c>
      <c r="Q137" s="75">
        <f>Q138+Q142</f>
        <v>48.6</v>
      </c>
      <c r="R137" s="72">
        <v>0</v>
      </c>
      <c r="S137" s="11"/>
      <c r="T137" s="129"/>
    </row>
    <row r="138" spans="1:20" ht="15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35" t="s">
        <v>29</v>
      </c>
      <c r="K138" s="93"/>
      <c r="L138" s="15">
        <v>650</v>
      </c>
      <c r="M138" s="14">
        <v>5</v>
      </c>
      <c r="N138" s="14">
        <v>1</v>
      </c>
      <c r="O138" s="13">
        <v>7000099990</v>
      </c>
      <c r="P138" s="34">
        <v>0</v>
      </c>
      <c r="Q138" s="71">
        <f>Q139</f>
        <v>48.6</v>
      </c>
      <c r="R138" s="72"/>
      <c r="S138" s="11"/>
      <c r="T138" s="129"/>
    </row>
    <row r="139" spans="1:20" ht="32.25" customHeight="1">
      <c r="A139" s="142" t="s">
        <v>7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3"/>
      <c r="L139" s="15">
        <v>650</v>
      </c>
      <c r="M139" s="14">
        <v>5</v>
      </c>
      <c r="N139" s="14">
        <v>1</v>
      </c>
      <c r="O139" s="13">
        <v>7000099990</v>
      </c>
      <c r="P139" s="12" t="s">
        <v>6</v>
      </c>
      <c r="Q139" s="71">
        <f>Q140</f>
        <v>48.6</v>
      </c>
      <c r="R139" s="72">
        <v>0</v>
      </c>
      <c r="S139" s="11"/>
      <c r="T139" s="129"/>
    </row>
    <row r="140" spans="1:20" ht="32.25" customHeight="1">
      <c r="A140" s="142" t="s">
        <v>5</v>
      </c>
      <c r="B140" s="142"/>
      <c r="C140" s="142"/>
      <c r="D140" s="142"/>
      <c r="E140" s="142"/>
      <c r="F140" s="142"/>
      <c r="G140" s="142"/>
      <c r="H140" s="142"/>
      <c r="I140" s="142"/>
      <c r="J140" s="142"/>
      <c r="K140" s="143"/>
      <c r="L140" s="15">
        <v>650</v>
      </c>
      <c r="M140" s="14">
        <v>5</v>
      </c>
      <c r="N140" s="14">
        <v>1</v>
      </c>
      <c r="O140" s="13">
        <v>7000099990</v>
      </c>
      <c r="P140" s="12" t="s">
        <v>4</v>
      </c>
      <c r="Q140" s="71">
        <f>Q141</f>
        <v>48.6</v>
      </c>
      <c r="R140" s="72">
        <v>0</v>
      </c>
      <c r="S140" s="11"/>
      <c r="T140" s="129"/>
    </row>
    <row r="141" spans="1:20" ht="32.25" customHeight="1">
      <c r="A141" s="142" t="s">
        <v>3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3"/>
      <c r="L141" s="15">
        <v>650</v>
      </c>
      <c r="M141" s="14">
        <v>5</v>
      </c>
      <c r="N141" s="14">
        <v>1</v>
      </c>
      <c r="O141" s="13">
        <v>7000099990</v>
      </c>
      <c r="P141" s="34">
        <v>244</v>
      </c>
      <c r="Q141" s="71">
        <v>48.6</v>
      </c>
      <c r="R141" s="72">
        <v>0</v>
      </c>
      <c r="S141" s="11"/>
      <c r="T141" s="129"/>
    </row>
    <row r="142" spans="1:20" ht="49.5" customHeight="1">
      <c r="A142" s="147" t="s">
        <v>128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8"/>
      <c r="L142" s="37">
        <v>650</v>
      </c>
      <c r="M142" s="38">
        <v>5</v>
      </c>
      <c r="N142" s="38">
        <v>1</v>
      </c>
      <c r="O142" s="39">
        <v>1100000000</v>
      </c>
      <c r="P142" s="40" t="s">
        <v>18</v>
      </c>
      <c r="Q142" s="75">
        <f>Q143</f>
        <v>0</v>
      </c>
      <c r="R142" s="76">
        <v>0</v>
      </c>
      <c r="S142" s="11"/>
      <c r="T142" s="129"/>
    </row>
    <row r="143" spans="1:20" ht="32.25" customHeight="1">
      <c r="A143" s="142" t="s">
        <v>7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3"/>
      <c r="L143" s="15">
        <v>650</v>
      </c>
      <c r="M143" s="14">
        <v>5</v>
      </c>
      <c r="N143" s="14">
        <v>1</v>
      </c>
      <c r="O143" s="13">
        <v>1100000000</v>
      </c>
      <c r="P143" s="12" t="s">
        <v>6</v>
      </c>
      <c r="Q143" s="71">
        <f>Q144</f>
        <v>0</v>
      </c>
      <c r="R143" s="72">
        <v>0</v>
      </c>
      <c r="S143" s="11"/>
      <c r="T143" s="129"/>
    </row>
    <row r="144" spans="1:20" ht="32.25" customHeight="1">
      <c r="A144" s="142" t="s">
        <v>5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3"/>
      <c r="L144" s="15">
        <v>650</v>
      </c>
      <c r="M144" s="14">
        <v>5</v>
      </c>
      <c r="N144" s="14">
        <v>1</v>
      </c>
      <c r="O144" s="13">
        <v>1100000000</v>
      </c>
      <c r="P144" s="12" t="s">
        <v>4</v>
      </c>
      <c r="Q144" s="71">
        <f>Q145</f>
        <v>0</v>
      </c>
      <c r="R144" s="72">
        <v>0</v>
      </c>
      <c r="S144" s="11"/>
      <c r="T144" s="129"/>
    </row>
    <row r="145" spans="1:20" ht="32.25" customHeight="1">
      <c r="A145" s="142" t="s">
        <v>3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3"/>
      <c r="L145" s="15">
        <v>650</v>
      </c>
      <c r="M145" s="14">
        <v>5</v>
      </c>
      <c r="N145" s="14">
        <v>1</v>
      </c>
      <c r="O145" s="13">
        <v>1100000000</v>
      </c>
      <c r="P145" s="12" t="s">
        <v>1</v>
      </c>
      <c r="Q145" s="71">
        <v>0</v>
      </c>
      <c r="R145" s="72">
        <v>0</v>
      </c>
      <c r="S145" s="11"/>
      <c r="T145" s="129"/>
    </row>
    <row r="146" spans="1:20" ht="15" customHeight="1">
      <c r="A146" s="144" t="s">
        <v>63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5"/>
      <c r="L146" s="15">
        <v>650</v>
      </c>
      <c r="M146" s="14">
        <v>5</v>
      </c>
      <c r="N146" s="14">
        <v>3</v>
      </c>
      <c r="O146" s="13" t="s">
        <v>19</v>
      </c>
      <c r="P146" s="12" t="s">
        <v>18</v>
      </c>
      <c r="Q146" s="71">
        <f>Q147+Q154</f>
        <v>494.29999999999995</v>
      </c>
      <c r="R146" s="72">
        <v>0</v>
      </c>
      <c r="S146" s="11"/>
      <c r="T146" s="129"/>
    </row>
    <row r="147" spans="1:20" ht="52.5" customHeight="1">
      <c r="A147" s="149" t="s">
        <v>138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50"/>
      <c r="L147" s="15">
        <v>650</v>
      </c>
      <c r="M147" s="14">
        <v>5</v>
      </c>
      <c r="N147" s="14">
        <v>3</v>
      </c>
      <c r="O147" s="13" t="s">
        <v>62</v>
      </c>
      <c r="P147" s="12" t="s">
        <v>18</v>
      </c>
      <c r="Q147" s="71">
        <f aca="true" t="shared" si="3" ref="Q147:Q152">Q148</f>
        <v>304.4</v>
      </c>
      <c r="R147" s="72">
        <v>0</v>
      </c>
      <c r="S147" s="11"/>
      <c r="T147" s="129"/>
    </row>
    <row r="148" spans="1:20" ht="52.5" customHeight="1">
      <c r="A148" s="142" t="s">
        <v>61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143"/>
      <c r="L148" s="15">
        <v>650</v>
      </c>
      <c r="M148" s="14">
        <v>5</v>
      </c>
      <c r="N148" s="14">
        <v>3</v>
      </c>
      <c r="O148" s="13" t="s">
        <v>60</v>
      </c>
      <c r="P148" s="12" t="s">
        <v>18</v>
      </c>
      <c r="Q148" s="71">
        <f t="shared" si="3"/>
        <v>304.4</v>
      </c>
      <c r="R148" s="72">
        <v>0</v>
      </c>
      <c r="S148" s="11"/>
      <c r="T148" s="129"/>
    </row>
    <row r="149" spans="1:20" ht="24.75" customHeight="1">
      <c r="A149" s="142" t="s">
        <v>59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3"/>
      <c r="L149" s="15">
        <v>650</v>
      </c>
      <c r="M149" s="14">
        <v>5</v>
      </c>
      <c r="N149" s="14">
        <v>3</v>
      </c>
      <c r="O149" s="13" t="s">
        <v>58</v>
      </c>
      <c r="P149" s="12" t="s">
        <v>18</v>
      </c>
      <c r="Q149" s="71">
        <f t="shared" si="3"/>
        <v>304.4</v>
      </c>
      <c r="R149" s="72">
        <v>0</v>
      </c>
      <c r="S149" s="11"/>
      <c r="T149" s="129"/>
    </row>
    <row r="150" spans="1:20" ht="85.5" customHeight="1">
      <c r="A150" s="142" t="s">
        <v>57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3"/>
      <c r="L150" s="15">
        <v>650</v>
      </c>
      <c r="M150" s="14">
        <v>5</v>
      </c>
      <c r="N150" s="14">
        <v>3</v>
      </c>
      <c r="O150" s="13" t="s">
        <v>56</v>
      </c>
      <c r="P150" s="12" t="s">
        <v>18</v>
      </c>
      <c r="Q150" s="71">
        <f t="shared" si="3"/>
        <v>304.4</v>
      </c>
      <c r="R150" s="72">
        <v>0</v>
      </c>
      <c r="S150" s="11"/>
      <c r="T150" s="129"/>
    </row>
    <row r="151" spans="1:20" ht="32.25" customHeight="1">
      <c r="A151" s="142" t="s">
        <v>7</v>
      </c>
      <c r="B151" s="142"/>
      <c r="C151" s="142"/>
      <c r="D151" s="142"/>
      <c r="E151" s="142"/>
      <c r="F151" s="142"/>
      <c r="G151" s="142"/>
      <c r="H151" s="142"/>
      <c r="I151" s="142"/>
      <c r="J151" s="142"/>
      <c r="K151" s="143"/>
      <c r="L151" s="15">
        <v>650</v>
      </c>
      <c r="M151" s="14">
        <v>5</v>
      </c>
      <c r="N151" s="14">
        <v>3</v>
      </c>
      <c r="O151" s="13" t="s">
        <v>56</v>
      </c>
      <c r="P151" s="12" t="s">
        <v>6</v>
      </c>
      <c r="Q151" s="71">
        <f t="shared" si="3"/>
        <v>304.4</v>
      </c>
      <c r="R151" s="72">
        <v>0</v>
      </c>
      <c r="S151" s="11"/>
      <c r="T151" s="129"/>
    </row>
    <row r="152" spans="1:20" ht="32.25" customHeight="1">
      <c r="A152" s="142" t="s">
        <v>5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3"/>
      <c r="L152" s="15">
        <v>650</v>
      </c>
      <c r="M152" s="14">
        <v>5</v>
      </c>
      <c r="N152" s="14">
        <v>3</v>
      </c>
      <c r="O152" s="13" t="s">
        <v>56</v>
      </c>
      <c r="P152" s="12" t="s">
        <v>4</v>
      </c>
      <c r="Q152" s="71">
        <f t="shared" si="3"/>
        <v>304.4</v>
      </c>
      <c r="R152" s="72">
        <v>0</v>
      </c>
      <c r="S152" s="11"/>
      <c r="T152" s="129"/>
    </row>
    <row r="153" spans="1:20" ht="32.25" customHeight="1">
      <c r="A153" s="142" t="s">
        <v>3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143"/>
      <c r="L153" s="15">
        <v>650</v>
      </c>
      <c r="M153" s="14">
        <v>5</v>
      </c>
      <c r="N153" s="14">
        <v>3</v>
      </c>
      <c r="O153" s="13" t="s">
        <v>56</v>
      </c>
      <c r="P153" s="12" t="s">
        <v>1</v>
      </c>
      <c r="Q153" s="71">
        <v>304.4</v>
      </c>
      <c r="R153" s="72">
        <v>0</v>
      </c>
      <c r="S153" s="11"/>
      <c r="T153" s="129"/>
    </row>
    <row r="154" spans="1:20" ht="15" customHeight="1">
      <c r="A154" s="142" t="s">
        <v>29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3"/>
      <c r="L154" s="15">
        <v>650</v>
      </c>
      <c r="M154" s="14">
        <v>5</v>
      </c>
      <c r="N154" s="14">
        <v>3</v>
      </c>
      <c r="O154" s="13" t="s">
        <v>23</v>
      </c>
      <c r="P154" s="12" t="s">
        <v>18</v>
      </c>
      <c r="Q154" s="75">
        <f>Q155</f>
        <v>189.9</v>
      </c>
      <c r="R154" s="72">
        <v>0</v>
      </c>
      <c r="S154" s="11"/>
      <c r="T154" s="129"/>
    </row>
    <row r="155" spans="1:20" ht="32.25" customHeight="1">
      <c r="A155" s="142" t="s">
        <v>7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3"/>
      <c r="L155" s="15">
        <v>650</v>
      </c>
      <c r="M155" s="14">
        <v>5</v>
      </c>
      <c r="N155" s="14">
        <v>3</v>
      </c>
      <c r="O155" s="13" t="s">
        <v>23</v>
      </c>
      <c r="P155" s="12" t="s">
        <v>6</v>
      </c>
      <c r="Q155" s="71">
        <f>Q156</f>
        <v>189.9</v>
      </c>
      <c r="R155" s="72">
        <v>0</v>
      </c>
      <c r="S155" s="11"/>
      <c r="T155" s="129"/>
    </row>
    <row r="156" spans="1:20" ht="32.25" customHeight="1">
      <c r="A156" s="142" t="s">
        <v>5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3"/>
      <c r="L156" s="15">
        <v>650</v>
      </c>
      <c r="M156" s="14">
        <v>5</v>
      </c>
      <c r="N156" s="14">
        <v>3</v>
      </c>
      <c r="O156" s="13" t="s">
        <v>23</v>
      </c>
      <c r="P156" s="12" t="s">
        <v>4</v>
      </c>
      <c r="Q156" s="71">
        <f>Q157</f>
        <v>189.9</v>
      </c>
      <c r="R156" s="72">
        <v>0</v>
      </c>
      <c r="S156" s="11"/>
      <c r="T156" s="129"/>
    </row>
    <row r="157" spans="1:20" ht="32.25" customHeight="1">
      <c r="A157" s="142" t="s">
        <v>3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3"/>
      <c r="L157" s="15">
        <v>650</v>
      </c>
      <c r="M157" s="14">
        <v>5</v>
      </c>
      <c r="N157" s="14">
        <v>3</v>
      </c>
      <c r="O157" s="13" t="s">
        <v>23</v>
      </c>
      <c r="P157" s="12" t="s">
        <v>1</v>
      </c>
      <c r="Q157" s="71">
        <v>189.9</v>
      </c>
      <c r="R157" s="72">
        <v>0</v>
      </c>
      <c r="S157" s="11"/>
      <c r="T157" s="129"/>
    </row>
    <row r="158" spans="1:20" ht="16.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3" t="s">
        <v>155</v>
      </c>
      <c r="K158" s="134"/>
      <c r="L158" s="57">
        <v>650</v>
      </c>
      <c r="M158" s="58">
        <v>6</v>
      </c>
      <c r="N158" s="58">
        <v>0</v>
      </c>
      <c r="O158" s="59">
        <v>0</v>
      </c>
      <c r="P158" s="137" t="s">
        <v>18</v>
      </c>
      <c r="Q158" s="141">
        <f>Q159</f>
        <v>1.1</v>
      </c>
      <c r="R158" s="73">
        <f>R159</f>
        <v>0</v>
      </c>
      <c r="S158" s="11"/>
      <c r="T158" s="129"/>
    </row>
    <row r="159" spans="1:20" ht="16.5" customHeight="1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 t="s">
        <v>157</v>
      </c>
      <c r="K159" s="136"/>
      <c r="L159" s="15">
        <v>650</v>
      </c>
      <c r="M159" s="14">
        <v>6</v>
      </c>
      <c r="N159" s="14">
        <v>5</v>
      </c>
      <c r="O159" s="13">
        <v>1500184290</v>
      </c>
      <c r="P159" s="44">
        <v>0</v>
      </c>
      <c r="Q159" s="75">
        <f>Q160</f>
        <v>1.1</v>
      </c>
      <c r="R159" s="71">
        <f>R160</f>
        <v>0</v>
      </c>
      <c r="S159" s="11"/>
      <c r="T159" s="129"/>
    </row>
    <row r="160" spans="1:20" ht="32.2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 t="s">
        <v>7</v>
      </c>
      <c r="K160" s="132"/>
      <c r="L160" s="15">
        <v>650</v>
      </c>
      <c r="M160" s="14">
        <v>6</v>
      </c>
      <c r="N160" s="14">
        <v>5</v>
      </c>
      <c r="O160" s="13">
        <v>1500184290</v>
      </c>
      <c r="P160" s="12" t="s">
        <v>6</v>
      </c>
      <c r="Q160" s="71">
        <f aca="true" t="shared" si="4" ref="Q160:R161">Q161</f>
        <v>1.1</v>
      </c>
      <c r="R160" s="71">
        <f t="shared" si="4"/>
        <v>0</v>
      </c>
      <c r="S160" s="11"/>
      <c r="T160" s="129"/>
    </row>
    <row r="161" spans="1:20" ht="32.25" customHeight="1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 t="s">
        <v>5</v>
      </c>
      <c r="K161" s="132"/>
      <c r="L161" s="15">
        <v>650</v>
      </c>
      <c r="M161" s="14">
        <v>6</v>
      </c>
      <c r="N161" s="14">
        <v>5</v>
      </c>
      <c r="O161" s="13">
        <v>1500184290</v>
      </c>
      <c r="P161" s="34">
        <v>240</v>
      </c>
      <c r="Q161" s="71">
        <f t="shared" si="4"/>
        <v>1.1</v>
      </c>
      <c r="R161" s="71">
        <f t="shared" si="4"/>
        <v>0</v>
      </c>
      <c r="S161" s="11"/>
      <c r="T161" s="129"/>
    </row>
    <row r="162" spans="1:20" ht="32.25" customHeigh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 t="s">
        <v>3</v>
      </c>
      <c r="K162" s="132"/>
      <c r="L162" s="15">
        <v>650</v>
      </c>
      <c r="M162" s="14">
        <v>6</v>
      </c>
      <c r="N162" s="14">
        <v>5</v>
      </c>
      <c r="O162" s="13">
        <v>1500184290</v>
      </c>
      <c r="P162" s="34">
        <v>244</v>
      </c>
      <c r="Q162" s="71">
        <v>1.1</v>
      </c>
      <c r="R162" s="72">
        <v>0</v>
      </c>
      <c r="S162" s="11"/>
      <c r="T162" s="129"/>
    </row>
    <row r="163" spans="1:20" ht="15" customHeight="1">
      <c r="A163" s="144" t="s">
        <v>55</v>
      </c>
      <c r="B163" s="144"/>
      <c r="C163" s="144"/>
      <c r="D163" s="144"/>
      <c r="E163" s="144"/>
      <c r="F163" s="144"/>
      <c r="G163" s="144"/>
      <c r="H163" s="144"/>
      <c r="I163" s="144"/>
      <c r="J163" s="144"/>
      <c r="K163" s="145"/>
      <c r="L163" s="30">
        <v>650</v>
      </c>
      <c r="M163" s="31">
        <v>7</v>
      </c>
      <c r="N163" s="31">
        <v>0</v>
      </c>
      <c r="O163" s="32" t="s">
        <v>19</v>
      </c>
      <c r="P163" s="33" t="s">
        <v>18</v>
      </c>
      <c r="Q163" s="69">
        <f>Q164</f>
        <v>488.59999999999997</v>
      </c>
      <c r="R163" s="68">
        <v>0</v>
      </c>
      <c r="S163" s="11"/>
      <c r="T163" s="129"/>
    </row>
    <row r="164" spans="1:20" ht="21.75" customHeight="1">
      <c r="A164" s="142" t="s">
        <v>54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3"/>
      <c r="L164" s="15">
        <v>650</v>
      </c>
      <c r="M164" s="14">
        <v>7</v>
      </c>
      <c r="N164" s="14">
        <v>7</v>
      </c>
      <c r="O164" s="13" t="s">
        <v>19</v>
      </c>
      <c r="P164" s="12" t="s">
        <v>18</v>
      </c>
      <c r="Q164" s="71">
        <f>Q165+Q173+Q181+Q169</f>
        <v>488.59999999999997</v>
      </c>
      <c r="R164" s="72">
        <v>0</v>
      </c>
      <c r="S164" s="11"/>
      <c r="T164" s="129"/>
    </row>
    <row r="165" spans="1:20" ht="38.25" customHeight="1">
      <c r="A165" s="147" t="s">
        <v>129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8"/>
      <c r="L165" s="37">
        <v>650</v>
      </c>
      <c r="M165" s="38">
        <v>7</v>
      </c>
      <c r="N165" s="38">
        <v>7</v>
      </c>
      <c r="O165" s="39">
        <v>3200099990</v>
      </c>
      <c r="P165" s="40" t="s">
        <v>18</v>
      </c>
      <c r="Q165" s="75">
        <f>Q166</f>
        <v>2</v>
      </c>
      <c r="R165" s="76">
        <f>R166</f>
        <v>0</v>
      </c>
      <c r="S165" s="11"/>
      <c r="T165" s="129"/>
    </row>
    <row r="166" spans="1:20" ht="32.25" customHeight="1">
      <c r="A166" s="142" t="s">
        <v>7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3"/>
      <c r="L166" s="15">
        <v>650</v>
      </c>
      <c r="M166" s="14">
        <v>7</v>
      </c>
      <c r="N166" s="14">
        <v>7</v>
      </c>
      <c r="O166" s="13">
        <v>3200099990</v>
      </c>
      <c r="P166" s="12" t="s">
        <v>6</v>
      </c>
      <c r="Q166" s="71">
        <f>Q167</f>
        <v>2</v>
      </c>
      <c r="R166" s="72">
        <v>0</v>
      </c>
      <c r="S166" s="11"/>
      <c r="T166" s="129"/>
    </row>
    <row r="167" spans="1:20" ht="32.25" customHeight="1">
      <c r="A167" s="142" t="s">
        <v>5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43"/>
      <c r="L167" s="15">
        <v>650</v>
      </c>
      <c r="M167" s="14">
        <v>7</v>
      </c>
      <c r="N167" s="14">
        <v>7</v>
      </c>
      <c r="O167" s="13">
        <v>3200099990</v>
      </c>
      <c r="P167" s="12" t="s">
        <v>4</v>
      </c>
      <c r="Q167" s="71">
        <f>Q168</f>
        <v>2</v>
      </c>
      <c r="R167" s="72">
        <v>0</v>
      </c>
      <c r="S167" s="11"/>
      <c r="T167" s="129"/>
    </row>
    <row r="168" spans="1:20" ht="32.25" customHeight="1">
      <c r="A168" s="142" t="s">
        <v>3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3"/>
      <c r="L168" s="15">
        <v>650</v>
      </c>
      <c r="M168" s="14">
        <v>7</v>
      </c>
      <c r="N168" s="14">
        <v>7</v>
      </c>
      <c r="O168" s="13">
        <v>3200099990</v>
      </c>
      <c r="P168" s="12" t="s">
        <v>1</v>
      </c>
      <c r="Q168" s="71">
        <v>2</v>
      </c>
      <c r="R168" s="72">
        <v>0</v>
      </c>
      <c r="S168" s="11"/>
      <c r="T168" s="129"/>
    </row>
    <row r="169" spans="1:20" ht="32.2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40" t="s">
        <v>158</v>
      </c>
      <c r="K169" s="139"/>
      <c r="L169" s="15">
        <v>650</v>
      </c>
      <c r="M169" s="14">
        <v>7</v>
      </c>
      <c r="N169" s="14">
        <v>7</v>
      </c>
      <c r="O169" s="13">
        <v>3210320826</v>
      </c>
      <c r="P169" s="34">
        <v>0</v>
      </c>
      <c r="Q169" s="71">
        <f aca="true" t="shared" si="5" ref="Q169:R171">Q170</f>
        <v>44</v>
      </c>
      <c r="R169" s="71">
        <f t="shared" si="5"/>
        <v>0</v>
      </c>
      <c r="S169" s="11"/>
      <c r="T169" s="129"/>
    </row>
    <row r="170" spans="1:20" ht="32.25" customHeight="1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 t="s">
        <v>7</v>
      </c>
      <c r="K170" s="139"/>
      <c r="L170" s="15">
        <v>650</v>
      </c>
      <c r="M170" s="14">
        <v>7</v>
      </c>
      <c r="N170" s="14">
        <v>7</v>
      </c>
      <c r="O170" s="13">
        <v>3210320826</v>
      </c>
      <c r="P170" s="34">
        <v>200</v>
      </c>
      <c r="Q170" s="71">
        <f t="shared" si="5"/>
        <v>44</v>
      </c>
      <c r="R170" s="71">
        <f t="shared" si="5"/>
        <v>0</v>
      </c>
      <c r="S170" s="11"/>
      <c r="T170" s="129"/>
    </row>
    <row r="171" spans="1:20" ht="32.25" customHeight="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 t="s">
        <v>5</v>
      </c>
      <c r="K171" s="139"/>
      <c r="L171" s="15">
        <v>650</v>
      </c>
      <c r="M171" s="14">
        <v>7</v>
      </c>
      <c r="N171" s="14">
        <v>7</v>
      </c>
      <c r="O171" s="13">
        <v>3210320826</v>
      </c>
      <c r="P171" s="34">
        <v>240</v>
      </c>
      <c r="Q171" s="71">
        <f t="shared" si="5"/>
        <v>44</v>
      </c>
      <c r="R171" s="71">
        <f t="shared" si="5"/>
        <v>0</v>
      </c>
      <c r="S171" s="11"/>
      <c r="T171" s="129"/>
    </row>
    <row r="172" spans="1:20" ht="32.25" customHeight="1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 t="s">
        <v>3</v>
      </c>
      <c r="K172" s="139"/>
      <c r="L172" s="15">
        <v>650</v>
      </c>
      <c r="M172" s="14">
        <v>7</v>
      </c>
      <c r="N172" s="14">
        <v>7</v>
      </c>
      <c r="O172" s="13">
        <v>3210320826</v>
      </c>
      <c r="P172" s="34">
        <v>244</v>
      </c>
      <c r="Q172" s="71">
        <v>44</v>
      </c>
      <c r="R172" s="72">
        <v>0</v>
      </c>
      <c r="S172" s="11"/>
      <c r="T172" s="129"/>
    </row>
    <row r="173" spans="1:20" ht="57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6" t="s">
        <v>147</v>
      </c>
      <c r="K173" s="93"/>
      <c r="L173" s="15">
        <v>650</v>
      </c>
      <c r="M173" s="14">
        <v>7</v>
      </c>
      <c r="N173" s="14">
        <v>7</v>
      </c>
      <c r="O173" s="13">
        <v>3220120819</v>
      </c>
      <c r="P173" s="34">
        <v>0</v>
      </c>
      <c r="Q173" s="71">
        <f>Q174+Q178</f>
        <v>419.59999999999997</v>
      </c>
      <c r="R173" s="72">
        <v>0</v>
      </c>
      <c r="S173" s="11"/>
      <c r="T173" s="129"/>
    </row>
    <row r="174" spans="1:20" ht="73.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 t="s">
        <v>17</v>
      </c>
      <c r="K174" s="93"/>
      <c r="L174" s="15">
        <v>650</v>
      </c>
      <c r="M174" s="14">
        <v>7</v>
      </c>
      <c r="N174" s="14">
        <v>7</v>
      </c>
      <c r="O174" s="13">
        <v>3220120819</v>
      </c>
      <c r="P174" s="34">
        <v>100</v>
      </c>
      <c r="Q174" s="71">
        <f>Q175</f>
        <v>313.9</v>
      </c>
      <c r="R174" s="72">
        <v>0</v>
      </c>
      <c r="S174" s="11"/>
      <c r="T174" s="129"/>
    </row>
    <row r="175" spans="1:20" ht="26.2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 t="s">
        <v>15</v>
      </c>
      <c r="K175" s="93"/>
      <c r="L175" s="15">
        <v>650</v>
      </c>
      <c r="M175" s="14">
        <v>7</v>
      </c>
      <c r="N175" s="14">
        <v>7</v>
      </c>
      <c r="O175" s="13">
        <v>3220120819</v>
      </c>
      <c r="P175" s="34">
        <v>110</v>
      </c>
      <c r="Q175" s="71">
        <f>Q176+Q177</f>
        <v>313.9</v>
      </c>
      <c r="R175" s="72">
        <v>0</v>
      </c>
      <c r="S175" s="11"/>
      <c r="T175" s="129"/>
    </row>
    <row r="176" spans="1:20" ht="27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 t="s">
        <v>13</v>
      </c>
      <c r="K176" s="93"/>
      <c r="L176" s="15">
        <v>650</v>
      </c>
      <c r="M176" s="14">
        <v>7</v>
      </c>
      <c r="N176" s="14">
        <v>7</v>
      </c>
      <c r="O176" s="13">
        <v>3220120819</v>
      </c>
      <c r="P176" s="34">
        <v>111</v>
      </c>
      <c r="Q176" s="71">
        <v>240.2</v>
      </c>
      <c r="R176" s="72">
        <v>0</v>
      </c>
      <c r="S176" s="11"/>
      <c r="T176" s="129"/>
    </row>
    <row r="177" spans="1:20" ht="49.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 t="s">
        <v>9</v>
      </c>
      <c r="K177" s="93"/>
      <c r="L177" s="15">
        <v>650</v>
      </c>
      <c r="M177" s="14">
        <v>7</v>
      </c>
      <c r="N177" s="14">
        <v>7</v>
      </c>
      <c r="O177" s="13">
        <v>3220120819</v>
      </c>
      <c r="P177" s="34">
        <v>119</v>
      </c>
      <c r="Q177" s="71">
        <v>73.7</v>
      </c>
      <c r="R177" s="72">
        <v>0</v>
      </c>
      <c r="S177" s="11"/>
      <c r="T177" s="129"/>
    </row>
    <row r="178" spans="1:20" ht="37.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 t="s">
        <v>7</v>
      </c>
      <c r="K178" s="93"/>
      <c r="L178" s="15">
        <v>650</v>
      </c>
      <c r="M178" s="14">
        <v>7</v>
      </c>
      <c r="N178" s="14">
        <v>7</v>
      </c>
      <c r="O178" s="13">
        <v>3220120819</v>
      </c>
      <c r="P178" s="34">
        <v>200</v>
      </c>
      <c r="Q178" s="71">
        <f>Q179</f>
        <v>105.7</v>
      </c>
      <c r="R178" s="72">
        <f>R179</f>
        <v>0</v>
      </c>
      <c r="S178" s="11"/>
      <c r="T178" s="129"/>
    </row>
    <row r="179" spans="1:20" ht="36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 t="s">
        <v>5</v>
      </c>
      <c r="K179" s="93"/>
      <c r="L179" s="15">
        <v>650</v>
      </c>
      <c r="M179" s="14">
        <v>7</v>
      </c>
      <c r="N179" s="14">
        <v>7</v>
      </c>
      <c r="O179" s="13">
        <v>3220120819</v>
      </c>
      <c r="P179" s="34">
        <v>240</v>
      </c>
      <c r="Q179" s="71">
        <f>Q180</f>
        <v>105.7</v>
      </c>
      <c r="R179" s="72">
        <f>R180</f>
        <v>0</v>
      </c>
      <c r="S179" s="11"/>
      <c r="T179" s="129"/>
    </row>
    <row r="180" spans="1:20" ht="38.2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 t="s">
        <v>3</v>
      </c>
      <c r="K180" s="93"/>
      <c r="L180" s="15">
        <v>650</v>
      </c>
      <c r="M180" s="14">
        <v>7</v>
      </c>
      <c r="N180" s="14">
        <v>7</v>
      </c>
      <c r="O180" s="13">
        <v>3220120819</v>
      </c>
      <c r="P180" s="34">
        <v>244</v>
      </c>
      <c r="Q180" s="71">
        <v>105.7</v>
      </c>
      <c r="R180" s="72"/>
      <c r="S180" s="11"/>
      <c r="T180" s="129"/>
    </row>
    <row r="181" spans="1:20" ht="22.5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3" t="s">
        <v>29</v>
      </c>
      <c r="K181" s="134"/>
      <c r="L181" s="15">
        <v>650</v>
      </c>
      <c r="M181" s="14">
        <v>7</v>
      </c>
      <c r="N181" s="14">
        <v>7</v>
      </c>
      <c r="O181" s="13">
        <v>7000099990</v>
      </c>
      <c r="P181" s="34">
        <v>0</v>
      </c>
      <c r="Q181" s="75">
        <f>Q182+Q186</f>
        <v>23</v>
      </c>
      <c r="R181" s="72">
        <f>R182+R186</f>
        <v>0</v>
      </c>
      <c r="S181" s="11"/>
      <c r="T181" s="129"/>
    </row>
    <row r="182" spans="1:20" ht="74.2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 t="s">
        <v>17</v>
      </c>
      <c r="K182" s="132"/>
      <c r="L182" s="15">
        <v>650</v>
      </c>
      <c r="M182" s="14">
        <v>7</v>
      </c>
      <c r="N182" s="14">
        <v>7</v>
      </c>
      <c r="O182" s="13">
        <v>7000099990</v>
      </c>
      <c r="P182" s="34">
        <v>100</v>
      </c>
      <c r="Q182" s="71">
        <f>Q183</f>
        <v>23</v>
      </c>
      <c r="R182" s="72">
        <f>R183</f>
        <v>0</v>
      </c>
      <c r="S182" s="11"/>
      <c r="T182" s="129"/>
    </row>
    <row r="183" spans="1:20" ht="27.75" customHeight="1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 t="s">
        <v>156</v>
      </c>
      <c r="K183" s="132"/>
      <c r="L183" s="15">
        <v>650</v>
      </c>
      <c r="M183" s="14">
        <v>7</v>
      </c>
      <c r="N183" s="14">
        <v>7</v>
      </c>
      <c r="O183" s="13">
        <v>7000099990</v>
      </c>
      <c r="P183" s="34">
        <v>110</v>
      </c>
      <c r="Q183" s="71">
        <f>Q184+Q185</f>
        <v>23</v>
      </c>
      <c r="R183" s="72">
        <f>R184+R185</f>
        <v>0</v>
      </c>
      <c r="S183" s="11"/>
      <c r="T183" s="129"/>
    </row>
    <row r="184" spans="1:20" ht="22.5" customHeight="1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 t="s">
        <v>13</v>
      </c>
      <c r="K184" s="132"/>
      <c r="L184" s="15">
        <v>650</v>
      </c>
      <c r="M184" s="14">
        <v>7</v>
      </c>
      <c r="N184" s="14">
        <v>7</v>
      </c>
      <c r="O184" s="13">
        <v>7000099990</v>
      </c>
      <c r="P184" s="34">
        <v>111</v>
      </c>
      <c r="Q184" s="71">
        <v>18.6</v>
      </c>
      <c r="R184" s="72">
        <v>0</v>
      </c>
      <c r="S184" s="11"/>
      <c r="T184" s="129"/>
    </row>
    <row r="185" spans="1:20" ht="48.75" customHeight="1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 t="s">
        <v>9</v>
      </c>
      <c r="K185" s="132"/>
      <c r="L185" s="15">
        <v>650</v>
      </c>
      <c r="M185" s="14">
        <v>7</v>
      </c>
      <c r="N185" s="14">
        <v>7</v>
      </c>
      <c r="O185" s="13">
        <v>7000099990</v>
      </c>
      <c r="P185" s="34">
        <v>119</v>
      </c>
      <c r="Q185" s="71">
        <v>4.4</v>
      </c>
      <c r="R185" s="72">
        <v>0</v>
      </c>
      <c r="S185" s="11"/>
      <c r="T185" s="129"/>
    </row>
    <row r="186" spans="1:20" ht="42" customHeight="1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 t="s">
        <v>7</v>
      </c>
      <c r="K186" s="132"/>
      <c r="L186" s="15">
        <v>650</v>
      </c>
      <c r="M186" s="14">
        <v>7</v>
      </c>
      <c r="N186" s="14">
        <v>7</v>
      </c>
      <c r="O186" s="13">
        <v>7000099990</v>
      </c>
      <c r="P186" s="34">
        <v>200</v>
      </c>
      <c r="Q186" s="71">
        <f>Q187</f>
        <v>0</v>
      </c>
      <c r="R186" s="72">
        <f>R187</f>
        <v>0</v>
      </c>
      <c r="S186" s="11"/>
      <c r="T186" s="129"/>
    </row>
    <row r="187" spans="1:20" ht="36" customHeight="1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 t="s">
        <v>5</v>
      </c>
      <c r="K187" s="132"/>
      <c r="L187" s="15">
        <v>650</v>
      </c>
      <c r="M187" s="14">
        <v>7</v>
      </c>
      <c r="N187" s="14">
        <v>7</v>
      </c>
      <c r="O187" s="13">
        <v>7000099990</v>
      </c>
      <c r="P187" s="34">
        <v>240</v>
      </c>
      <c r="Q187" s="71">
        <f>Q188</f>
        <v>0</v>
      </c>
      <c r="R187" s="72">
        <f>R188</f>
        <v>0</v>
      </c>
      <c r="S187" s="11"/>
      <c r="T187" s="129"/>
    </row>
    <row r="188" spans="1:20" ht="38.25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 t="s">
        <v>3</v>
      </c>
      <c r="K188" s="132"/>
      <c r="L188" s="15">
        <v>650</v>
      </c>
      <c r="M188" s="14">
        <v>7</v>
      </c>
      <c r="N188" s="14">
        <v>7</v>
      </c>
      <c r="O188" s="13">
        <v>7000099990</v>
      </c>
      <c r="P188" s="34">
        <v>244</v>
      </c>
      <c r="Q188" s="71">
        <v>0</v>
      </c>
      <c r="R188" s="72">
        <v>0</v>
      </c>
      <c r="S188" s="11"/>
      <c r="T188" s="129"/>
    </row>
    <row r="189" spans="1:20" ht="61.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7" t="s">
        <v>133</v>
      </c>
      <c r="K189" s="101"/>
      <c r="L189" s="37">
        <v>650</v>
      </c>
      <c r="M189" s="38">
        <v>0</v>
      </c>
      <c r="N189" s="38">
        <v>0</v>
      </c>
      <c r="O189" s="39">
        <v>0</v>
      </c>
      <c r="P189" s="44">
        <v>0</v>
      </c>
      <c r="Q189" s="75">
        <f>Q192+Q198+Q202+Q205+Q209+Q233+Q217</f>
        <v>9780.500000000002</v>
      </c>
      <c r="R189" s="76">
        <f>R192+R198+R202+R205+R209+R233</f>
        <v>0</v>
      </c>
      <c r="S189" s="11"/>
      <c r="T189" s="129"/>
    </row>
    <row r="190" spans="1:20" ht="15" customHeight="1">
      <c r="A190" s="147" t="s">
        <v>53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8"/>
      <c r="L190" s="30">
        <v>650</v>
      </c>
      <c r="M190" s="31">
        <v>8</v>
      </c>
      <c r="N190" s="31">
        <v>0</v>
      </c>
      <c r="O190" s="32" t="s">
        <v>19</v>
      </c>
      <c r="P190" s="33" t="s">
        <v>18</v>
      </c>
      <c r="Q190" s="69">
        <f>Q191+Q209+Q214+Q217+Q222</f>
        <v>10791.800000000001</v>
      </c>
      <c r="R190" s="70">
        <f>R191+R209+R214+R217+R222</f>
        <v>0</v>
      </c>
      <c r="S190" s="11"/>
      <c r="T190" s="129"/>
    </row>
    <row r="191" spans="1:20" ht="15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 t="s">
        <v>52</v>
      </c>
      <c r="K191" s="100"/>
      <c r="L191" s="15">
        <v>650</v>
      </c>
      <c r="M191" s="14">
        <v>8</v>
      </c>
      <c r="N191" s="14">
        <v>1</v>
      </c>
      <c r="O191" s="13">
        <v>510000590</v>
      </c>
      <c r="P191" s="34">
        <v>0</v>
      </c>
      <c r="Q191" s="71">
        <f>Q192+Q198+Q202+Q205</f>
        <v>6935.400000000001</v>
      </c>
      <c r="R191" s="72">
        <f>R192+R198+R202+R205</f>
        <v>0</v>
      </c>
      <c r="S191" s="11"/>
      <c r="T191" s="129"/>
    </row>
    <row r="192" spans="1:20" ht="82.5" customHeight="1">
      <c r="A192" s="149" t="s">
        <v>17</v>
      </c>
      <c r="B192" s="149"/>
      <c r="C192" s="149"/>
      <c r="D192" s="149"/>
      <c r="E192" s="149"/>
      <c r="F192" s="149"/>
      <c r="G192" s="149"/>
      <c r="H192" s="149"/>
      <c r="I192" s="149"/>
      <c r="J192" s="149"/>
      <c r="K192" s="150"/>
      <c r="L192" s="15">
        <v>650</v>
      </c>
      <c r="M192" s="14">
        <v>8</v>
      </c>
      <c r="N192" s="14">
        <v>1</v>
      </c>
      <c r="O192" s="13">
        <v>510000590</v>
      </c>
      <c r="P192" s="12" t="s">
        <v>16</v>
      </c>
      <c r="Q192" s="71">
        <f>Q193</f>
        <v>3833.5</v>
      </c>
      <c r="R192" s="72">
        <v>0</v>
      </c>
      <c r="S192" s="11"/>
      <c r="T192" s="129"/>
    </row>
    <row r="193" spans="1:20" ht="27.75" customHeight="1">
      <c r="A193" s="142" t="s">
        <v>15</v>
      </c>
      <c r="B193" s="142"/>
      <c r="C193" s="142"/>
      <c r="D193" s="142"/>
      <c r="E193" s="142"/>
      <c r="F193" s="142"/>
      <c r="G193" s="142"/>
      <c r="H193" s="142"/>
      <c r="I193" s="142"/>
      <c r="J193" s="142"/>
      <c r="K193" s="143"/>
      <c r="L193" s="15">
        <v>650</v>
      </c>
      <c r="M193" s="14">
        <v>8</v>
      </c>
      <c r="N193" s="14">
        <v>1</v>
      </c>
      <c r="O193" s="13">
        <v>510000590</v>
      </c>
      <c r="P193" s="12" t="s">
        <v>14</v>
      </c>
      <c r="Q193" s="71">
        <f>SUM(Q194:Q197)</f>
        <v>3833.5</v>
      </c>
      <c r="R193" s="72">
        <v>0</v>
      </c>
      <c r="S193" s="11"/>
      <c r="T193" s="129"/>
    </row>
    <row r="194" spans="1:20" ht="26.25" customHeight="1">
      <c r="A194" s="142" t="s">
        <v>13</v>
      </c>
      <c r="B194" s="142"/>
      <c r="C194" s="142"/>
      <c r="D194" s="142"/>
      <c r="E194" s="142"/>
      <c r="F194" s="142"/>
      <c r="G194" s="142"/>
      <c r="H194" s="142"/>
      <c r="I194" s="142"/>
      <c r="J194" s="142"/>
      <c r="K194" s="143"/>
      <c r="L194" s="15">
        <v>650</v>
      </c>
      <c r="M194" s="14">
        <v>8</v>
      </c>
      <c r="N194" s="14">
        <v>1</v>
      </c>
      <c r="O194" s="13">
        <v>510000590</v>
      </c>
      <c r="P194" s="12" t="s">
        <v>12</v>
      </c>
      <c r="Q194" s="71">
        <v>2846</v>
      </c>
      <c r="R194" s="72">
        <v>0</v>
      </c>
      <c r="S194" s="11"/>
      <c r="T194" s="129"/>
    </row>
    <row r="195" spans="1:20" ht="41.25" customHeight="1">
      <c r="A195" s="142" t="s">
        <v>11</v>
      </c>
      <c r="B195" s="142"/>
      <c r="C195" s="142"/>
      <c r="D195" s="142"/>
      <c r="E195" s="142"/>
      <c r="F195" s="142"/>
      <c r="G195" s="142"/>
      <c r="H195" s="142"/>
      <c r="I195" s="142"/>
      <c r="J195" s="142"/>
      <c r="K195" s="143"/>
      <c r="L195" s="15">
        <v>650</v>
      </c>
      <c r="M195" s="14">
        <v>8</v>
      </c>
      <c r="N195" s="14">
        <v>1</v>
      </c>
      <c r="O195" s="13">
        <v>510000590</v>
      </c>
      <c r="P195" s="12" t="s">
        <v>10</v>
      </c>
      <c r="Q195" s="71">
        <v>123.8</v>
      </c>
      <c r="R195" s="72">
        <v>0</v>
      </c>
      <c r="S195" s="11"/>
      <c r="T195" s="129"/>
    </row>
    <row r="196" spans="1:20" ht="60.75" customHeight="1">
      <c r="A196" s="142" t="s">
        <v>51</v>
      </c>
      <c r="B196" s="142"/>
      <c r="C196" s="142"/>
      <c r="D196" s="142"/>
      <c r="E196" s="142"/>
      <c r="F196" s="142"/>
      <c r="G196" s="142"/>
      <c r="H196" s="142"/>
      <c r="I196" s="142"/>
      <c r="J196" s="142"/>
      <c r="K196" s="143"/>
      <c r="L196" s="15">
        <v>650</v>
      </c>
      <c r="M196" s="14">
        <v>8</v>
      </c>
      <c r="N196" s="14">
        <v>1</v>
      </c>
      <c r="O196" s="13">
        <v>510000590</v>
      </c>
      <c r="P196" s="12" t="s">
        <v>50</v>
      </c>
      <c r="Q196" s="71">
        <v>3.7</v>
      </c>
      <c r="R196" s="72">
        <v>0</v>
      </c>
      <c r="S196" s="11"/>
      <c r="T196" s="129"/>
    </row>
    <row r="197" spans="1:20" ht="54.75" customHeight="1">
      <c r="A197" s="142" t="s">
        <v>9</v>
      </c>
      <c r="B197" s="142"/>
      <c r="C197" s="142"/>
      <c r="D197" s="142"/>
      <c r="E197" s="142"/>
      <c r="F197" s="142"/>
      <c r="G197" s="142"/>
      <c r="H197" s="142"/>
      <c r="I197" s="142"/>
      <c r="J197" s="142"/>
      <c r="K197" s="143"/>
      <c r="L197" s="15">
        <v>650</v>
      </c>
      <c r="M197" s="14">
        <v>8</v>
      </c>
      <c r="N197" s="14">
        <v>1</v>
      </c>
      <c r="O197" s="13">
        <v>510000590</v>
      </c>
      <c r="P197" s="12" t="s">
        <v>8</v>
      </c>
      <c r="Q197" s="71">
        <v>860</v>
      </c>
      <c r="R197" s="72">
        <v>0</v>
      </c>
      <c r="S197" s="11"/>
      <c r="T197" s="129"/>
    </row>
    <row r="198" spans="1:20" ht="37.5" customHeight="1">
      <c r="A198" s="142" t="s">
        <v>7</v>
      </c>
      <c r="B198" s="142"/>
      <c r="C198" s="142"/>
      <c r="D198" s="142"/>
      <c r="E198" s="142"/>
      <c r="F198" s="142"/>
      <c r="G198" s="142"/>
      <c r="H198" s="142"/>
      <c r="I198" s="142"/>
      <c r="J198" s="142"/>
      <c r="K198" s="143"/>
      <c r="L198" s="15">
        <v>650</v>
      </c>
      <c r="M198" s="14">
        <v>8</v>
      </c>
      <c r="N198" s="14">
        <v>1</v>
      </c>
      <c r="O198" s="13">
        <v>510000590</v>
      </c>
      <c r="P198" s="12" t="s">
        <v>6</v>
      </c>
      <c r="Q198" s="71">
        <f>Q199</f>
        <v>2522.3</v>
      </c>
      <c r="R198" s="72">
        <v>0</v>
      </c>
      <c r="S198" s="11"/>
      <c r="T198" s="129"/>
    </row>
    <row r="199" spans="1:20" ht="39" customHeight="1">
      <c r="A199" s="142" t="s">
        <v>5</v>
      </c>
      <c r="B199" s="142"/>
      <c r="C199" s="142"/>
      <c r="D199" s="142"/>
      <c r="E199" s="142"/>
      <c r="F199" s="142"/>
      <c r="G199" s="142"/>
      <c r="H199" s="142"/>
      <c r="I199" s="142"/>
      <c r="J199" s="142"/>
      <c r="K199" s="143"/>
      <c r="L199" s="15">
        <v>650</v>
      </c>
      <c r="M199" s="14">
        <v>8</v>
      </c>
      <c r="N199" s="14">
        <v>1</v>
      </c>
      <c r="O199" s="13">
        <v>510000590</v>
      </c>
      <c r="P199" s="12" t="s">
        <v>4</v>
      </c>
      <c r="Q199" s="71">
        <f>SUM(Q200:Q201)</f>
        <v>2522.3</v>
      </c>
      <c r="R199" s="72">
        <v>0</v>
      </c>
      <c r="S199" s="11"/>
      <c r="T199" s="129"/>
    </row>
    <row r="200" spans="1:20" ht="32.25" customHeight="1">
      <c r="A200" s="142" t="s">
        <v>49</v>
      </c>
      <c r="B200" s="142"/>
      <c r="C200" s="142"/>
      <c r="D200" s="142"/>
      <c r="E200" s="142"/>
      <c r="F200" s="142"/>
      <c r="G200" s="142"/>
      <c r="H200" s="142"/>
      <c r="I200" s="142"/>
      <c r="J200" s="142"/>
      <c r="K200" s="143"/>
      <c r="L200" s="15">
        <v>650</v>
      </c>
      <c r="M200" s="14">
        <v>8</v>
      </c>
      <c r="N200" s="14">
        <v>1</v>
      </c>
      <c r="O200" s="13">
        <v>510000590</v>
      </c>
      <c r="P200" s="12" t="s">
        <v>48</v>
      </c>
      <c r="Q200" s="71">
        <v>0</v>
      </c>
      <c r="R200" s="72">
        <v>0</v>
      </c>
      <c r="S200" s="11"/>
      <c r="T200" s="129"/>
    </row>
    <row r="201" spans="1:20" ht="32.25" customHeight="1">
      <c r="A201" s="142" t="s">
        <v>3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3"/>
      <c r="L201" s="15">
        <v>650</v>
      </c>
      <c r="M201" s="14">
        <v>8</v>
      </c>
      <c r="N201" s="14">
        <v>1</v>
      </c>
      <c r="O201" s="13">
        <v>510000590</v>
      </c>
      <c r="P201" s="12" t="s">
        <v>1</v>
      </c>
      <c r="Q201" s="71">
        <v>2522.3</v>
      </c>
      <c r="R201" s="72">
        <v>0</v>
      </c>
      <c r="S201" s="11"/>
      <c r="T201" s="129"/>
    </row>
    <row r="202" spans="1:20" ht="26.2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35" t="s">
        <v>130</v>
      </c>
      <c r="K202" s="93"/>
      <c r="L202" s="15">
        <v>650</v>
      </c>
      <c r="M202" s="14">
        <v>8</v>
      </c>
      <c r="N202" s="14">
        <v>1</v>
      </c>
      <c r="O202" s="13">
        <v>510000590</v>
      </c>
      <c r="P202" s="34">
        <v>300</v>
      </c>
      <c r="Q202" s="71">
        <f>Q203</f>
        <v>225.3</v>
      </c>
      <c r="R202" s="72"/>
      <c r="S202" s="11"/>
      <c r="T202" s="129"/>
    </row>
    <row r="203" spans="1:20" ht="25.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83" t="s">
        <v>131</v>
      </c>
      <c r="K203" s="82"/>
      <c r="L203" s="15">
        <v>650</v>
      </c>
      <c r="M203" s="14">
        <v>8</v>
      </c>
      <c r="N203" s="14">
        <v>1</v>
      </c>
      <c r="O203" s="13">
        <v>510000590</v>
      </c>
      <c r="P203" s="34">
        <v>320</v>
      </c>
      <c r="Q203" s="71">
        <f>Q204</f>
        <v>225.3</v>
      </c>
      <c r="R203" s="72"/>
      <c r="S203" s="11"/>
      <c r="T203" s="129"/>
    </row>
    <row r="204" spans="1:20" ht="37.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55" t="s">
        <v>132</v>
      </c>
      <c r="K204" s="93"/>
      <c r="L204" s="15">
        <v>650</v>
      </c>
      <c r="M204" s="14">
        <v>8</v>
      </c>
      <c r="N204" s="14">
        <v>1</v>
      </c>
      <c r="O204" s="13">
        <v>510000590</v>
      </c>
      <c r="P204" s="34">
        <v>321</v>
      </c>
      <c r="Q204" s="71">
        <v>225.3</v>
      </c>
      <c r="R204" s="72"/>
      <c r="S204" s="11"/>
      <c r="T204" s="129"/>
    </row>
    <row r="205" spans="1:20" ht="15" customHeight="1">
      <c r="A205" s="142" t="s">
        <v>47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143"/>
      <c r="L205" s="15">
        <v>650</v>
      </c>
      <c r="M205" s="14">
        <v>8</v>
      </c>
      <c r="N205" s="14">
        <v>1</v>
      </c>
      <c r="O205" s="13">
        <v>510000590</v>
      </c>
      <c r="P205" s="12" t="s">
        <v>46</v>
      </c>
      <c r="Q205" s="71">
        <f>Q206</f>
        <v>354.3</v>
      </c>
      <c r="R205" s="72">
        <v>0</v>
      </c>
      <c r="S205" s="11"/>
      <c r="T205" s="129"/>
    </row>
    <row r="206" spans="1:20" ht="15" customHeight="1">
      <c r="A206" s="142" t="s">
        <v>45</v>
      </c>
      <c r="B206" s="142"/>
      <c r="C206" s="142"/>
      <c r="D206" s="142"/>
      <c r="E206" s="142"/>
      <c r="F206" s="142"/>
      <c r="G206" s="142"/>
      <c r="H206" s="142"/>
      <c r="I206" s="142"/>
      <c r="J206" s="142"/>
      <c r="K206" s="143"/>
      <c r="L206" s="15">
        <v>650</v>
      </c>
      <c r="M206" s="14">
        <v>8</v>
      </c>
      <c r="N206" s="14">
        <v>1</v>
      </c>
      <c r="O206" s="13">
        <v>510000590</v>
      </c>
      <c r="P206" s="12" t="s">
        <v>44</v>
      </c>
      <c r="Q206" s="71">
        <f>SUM(Q207:Q208)</f>
        <v>354.3</v>
      </c>
      <c r="R206" s="72">
        <v>0</v>
      </c>
      <c r="S206" s="11"/>
      <c r="T206" s="129"/>
    </row>
    <row r="207" spans="1:20" ht="28.5" customHeight="1">
      <c r="A207" s="142" t="s">
        <v>43</v>
      </c>
      <c r="B207" s="142"/>
      <c r="C207" s="142"/>
      <c r="D207" s="142"/>
      <c r="E207" s="142"/>
      <c r="F207" s="142"/>
      <c r="G207" s="142"/>
      <c r="H207" s="142"/>
      <c r="I207" s="142"/>
      <c r="J207" s="142"/>
      <c r="K207" s="143"/>
      <c r="L207" s="15">
        <v>650</v>
      </c>
      <c r="M207" s="14">
        <v>8</v>
      </c>
      <c r="N207" s="14">
        <v>1</v>
      </c>
      <c r="O207" s="13">
        <v>510000590</v>
      </c>
      <c r="P207" s="12" t="s">
        <v>42</v>
      </c>
      <c r="Q207" s="71">
        <v>354.3</v>
      </c>
      <c r="R207" s="72">
        <v>0</v>
      </c>
      <c r="S207" s="11"/>
      <c r="T207" s="129"/>
    </row>
    <row r="208" spans="1:20" ht="15" customHeight="1">
      <c r="A208" s="142" t="s">
        <v>41</v>
      </c>
      <c r="B208" s="142"/>
      <c r="C208" s="142"/>
      <c r="D208" s="142"/>
      <c r="E208" s="142"/>
      <c r="F208" s="142"/>
      <c r="G208" s="142"/>
      <c r="H208" s="142"/>
      <c r="I208" s="142"/>
      <c r="J208" s="142"/>
      <c r="K208" s="143"/>
      <c r="L208" s="15">
        <v>650</v>
      </c>
      <c r="M208" s="14">
        <v>8</v>
      </c>
      <c r="N208" s="14">
        <v>1</v>
      </c>
      <c r="O208" s="13">
        <v>510000590</v>
      </c>
      <c r="P208" s="12" t="s">
        <v>40</v>
      </c>
      <c r="Q208" s="71">
        <v>0</v>
      </c>
      <c r="R208" s="72">
        <v>0</v>
      </c>
      <c r="S208" s="11"/>
      <c r="T208" s="129"/>
    </row>
    <row r="209" spans="1:20" ht="138.75" customHeight="1">
      <c r="A209" s="149" t="s">
        <v>151</v>
      </c>
      <c r="B209" s="149"/>
      <c r="C209" s="149"/>
      <c r="D209" s="149"/>
      <c r="E209" s="149"/>
      <c r="F209" s="149"/>
      <c r="G209" s="149"/>
      <c r="H209" s="149"/>
      <c r="I209" s="149"/>
      <c r="J209" s="149"/>
      <c r="K209" s="150"/>
      <c r="L209" s="15">
        <v>650</v>
      </c>
      <c r="M209" s="14">
        <v>8</v>
      </c>
      <c r="N209" s="14">
        <v>1</v>
      </c>
      <c r="O209" s="13">
        <v>7000082580</v>
      </c>
      <c r="P209" s="12" t="s">
        <v>18</v>
      </c>
      <c r="Q209" s="71">
        <f>Q210</f>
        <v>1942</v>
      </c>
      <c r="R209" s="72">
        <v>0</v>
      </c>
      <c r="S209" s="11"/>
      <c r="T209" s="129"/>
    </row>
    <row r="210" spans="1:20" ht="73.5" customHeight="1">
      <c r="A210" s="142" t="s">
        <v>17</v>
      </c>
      <c r="B210" s="142"/>
      <c r="C210" s="142"/>
      <c r="D210" s="142"/>
      <c r="E210" s="142"/>
      <c r="F210" s="142"/>
      <c r="G210" s="142"/>
      <c r="H210" s="142"/>
      <c r="I210" s="142"/>
      <c r="J210" s="142"/>
      <c r="K210" s="143"/>
      <c r="L210" s="15">
        <v>650</v>
      </c>
      <c r="M210" s="14">
        <v>8</v>
      </c>
      <c r="N210" s="14">
        <v>1</v>
      </c>
      <c r="O210" s="13">
        <v>7000082580</v>
      </c>
      <c r="P210" s="12" t="s">
        <v>16</v>
      </c>
      <c r="Q210" s="71">
        <f>Q211</f>
        <v>1942</v>
      </c>
      <c r="R210" s="72">
        <v>0</v>
      </c>
      <c r="S210" s="11"/>
      <c r="T210" s="129"/>
    </row>
    <row r="211" spans="1:20" ht="21.75" customHeight="1">
      <c r="A211" s="142" t="s">
        <v>15</v>
      </c>
      <c r="B211" s="142"/>
      <c r="C211" s="142"/>
      <c r="D211" s="142"/>
      <c r="E211" s="142"/>
      <c r="F211" s="142"/>
      <c r="G211" s="142"/>
      <c r="H211" s="142"/>
      <c r="I211" s="142"/>
      <c r="J211" s="142"/>
      <c r="K211" s="143"/>
      <c r="L211" s="15">
        <v>650</v>
      </c>
      <c r="M211" s="14">
        <v>8</v>
      </c>
      <c r="N211" s="14">
        <v>1</v>
      </c>
      <c r="O211" s="13">
        <v>7000082580</v>
      </c>
      <c r="P211" s="12" t="s">
        <v>14</v>
      </c>
      <c r="Q211" s="71">
        <f>SUM(Q212:Q213)</f>
        <v>1942</v>
      </c>
      <c r="R211" s="72">
        <v>0</v>
      </c>
      <c r="S211" s="11"/>
      <c r="T211" s="129"/>
    </row>
    <row r="212" spans="1:20" ht="24.75" customHeight="1">
      <c r="A212" s="142" t="s">
        <v>13</v>
      </c>
      <c r="B212" s="142"/>
      <c r="C212" s="142"/>
      <c r="D212" s="142"/>
      <c r="E212" s="142"/>
      <c r="F212" s="142"/>
      <c r="G212" s="142"/>
      <c r="H212" s="142"/>
      <c r="I212" s="142"/>
      <c r="J212" s="142"/>
      <c r="K212" s="143"/>
      <c r="L212" s="15">
        <v>650</v>
      </c>
      <c r="M212" s="14">
        <v>8</v>
      </c>
      <c r="N212" s="14">
        <v>1</v>
      </c>
      <c r="O212" s="13">
        <v>7000082580</v>
      </c>
      <c r="P212" s="12" t="s">
        <v>12</v>
      </c>
      <c r="Q212" s="71">
        <v>1449.4</v>
      </c>
      <c r="R212" s="72">
        <v>0</v>
      </c>
      <c r="S212" s="11"/>
      <c r="T212" s="129"/>
    </row>
    <row r="213" spans="1:20" ht="47.25" customHeight="1">
      <c r="A213" s="142" t="s">
        <v>9</v>
      </c>
      <c r="B213" s="142"/>
      <c r="C213" s="142"/>
      <c r="D213" s="142"/>
      <c r="E213" s="142"/>
      <c r="F213" s="142"/>
      <c r="G213" s="142"/>
      <c r="H213" s="142"/>
      <c r="I213" s="142"/>
      <c r="J213" s="142"/>
      <c r="K213" s="143"/>
      <c r="L213" s="15">
        <v>650</v>
      </c>
      <c r="M213" s="14">
        <v>8</v>
      </c>
      <c r="N213" s="14">
        <v>1</v>
      </c>
      <c r="O213" s="13">
        <v>7000082580</v>
      </c>
      <c r="P213" s="12" t="s">
        <v>8</v>
      </c>
      <c r="Q213" s="71">
        <v>492.6</v>
      </c>
      <c r="R213" s="72">
        <v>0</v>
      </c>
      <c r="S213" s="11"/>
      <c r="T213" s="129"/>
    </row>
    <row r="214" spans="1:20" ht="82.5" customHeight="1">
      <c r="A214" s="149" t="s">
        <v>39</v>
      </c>
      <c r="B214" s="149"/>
      <c r="C214" s="149"/>
      <c r="D214" s="149"/>
      <c r="E214" s="149"/>
      <c r="F214" s="149"/>
      <c r="G214" s="149"/>
      <c r="H214" s="149"/>
      <c r="I214" s="149"/>
      <c r="J214" s="149"/>
      <c r="K214" s="150"/>
      <c r="L214" s="15">
        <v>650</v>
      </c>
      <c r="M214" s="14">
        <v>8</v>
      </c>
      <c r="N214" s="14">
        <v>1</v>
      </c>
      <c r="O214" s="13" t="s">
        <v>35</v>
      </c>
      <c r="P214" s="12" t="s">
        <v>18</v>
      </c>
      <c r="Q214" s="71">
        <f>Q215</f>
        <v>1342.8</v>
      </c>
      <c r="R214" s="72">
        <v>0</v>
      </c>
      <c r="S214" s="11"/>
      <c r="T214" s="129"/>
    </row>
    <row r="215" spans="1:20" ht="15" customHeight="1">
      <c r="A215" s="142" t="s">
        <v>38</v>
      </c>
      <c r="B215" s="142"/>
      <c r="C215" s="142"/>
      <c r="D215" s="142"/>
      <c r="E215" s="142"/>
      <c r="F215" s="142"/>
      <c r="G215" s="142"/>
      <c r="H215" s="142"/>
      <c r="I215" s="142"/>
      <c r="J215" s="142"/>
      <c r="K215" s="143"/>
      <c r="L215" s="15">
        <v>650</v>
      </c>
      <c r="M215" s="14">
        <v>8</v>
      </c>
      <c r="N215" s="14">
        <v>1</v>
      </c>
      <c r="O215" s="13" t="s">
        <v>35</v>
      </c>
      <c r="P215" s="12" t="s">
        <v>37</v>
      </c>
      <c r="Q215" s="71">
        <f>Q216</f>
        <v>1342.8</v>
      </c>
      <c r="R215" s="72">
        <v>0</v>
      </c>
      <c r="S215" s="11"/>
      <c r="T215" s="129"/>
    </row>
    <row r="216" spans="1:20" ht="15" customHeight="1">
      <c r="A216" s="142" t="s">
        <v>36</v>
      </c>
      <c r="B216" s="142"/>
      <c r="C216" s="142"/>
      <c r="D216" s="142"/>
      <c r="E216" s="142"/>
      <c r="F216" s="142"/>
      <c r="G216" s="142"/>
      <c r="H216" s="142"/>
      <c r="I216" s="142"/>
      <c r="J216" s="142"/>
      <c r="K216" s="143"/>
      <c r="L216" s="15">
        <v>650</v>
      </c>
      <c r="M216" s="14">
        <v>8</v>
      </c>
      <c r="N216" s="14">
        <v>1</v>
      </c>
      <c r="O216" s="13" t="s">
        <v>35</v>
      </c>
      <c r="P216" s="12" t="s">
        <v>34</v>
      </c>
      <c r="Q216" s="71">
        <v>1342.8</v>
      </c>
      <c r="R216" s="72">
        <v>0</v>
      </c>
      <c r="S216" s="11"/>
      <c r="T216" s="129"/>
    </row>
    <row r="217" spans="1:20" ht="48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9" t="s">
        <v>150</v>
      </c>
      <c r="K217" s="93"/>
      <c r="L217" s="15">
        <v>650</v>
      </c>
      <c r="M217" s="14">
        <v>8</v>
      </c>
      <c r="N217" s="14">
        <v>1</v>
      </c>
      <c r="O217" s="106">
        <v>7000085150</v>
      </c>
      <c r="P217" s="34">
        <v>0</v>
      </c>
      <c r="Q217" s="71">
        <f>Q218</f>
        <v>71.6</v>
      </c>
      <c r="R217" s="72">
        <f>R218</f>
        <v>0</v>
      </c>
      <c r="S217" s="104"/>
      <c r="T217" s="129"/>
    </row>
    <row r="218" spans="1:20" ht="71.2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 t="s">
        <v>17</v>
      </c>
      <c r="K218" s="93"/>
      <c r="L218" s="15">
        <v>650</v>
      </c>
      <c r="M218" s="14">
        <v>8</v>
      </c>
      <c r="N218" s="14">
        <v>1</v>
      </c>
      <c r="O218" s="106">
        <v>7000085150</v>
      </c>
      <c r="P218" s="12" t="s">
        <v>16</v>
      </c>
      <c r="Q218" s="105">
        <f>Q219</f>
        <v>71.6</v>
      </c>
      <c r="R218" s="72">
        <f>R219</f>
        <v>0</v>
      </c>
      <c r="S218" s="104"/>
      <c r="T218" s="129"/>
    </row>
    <row r="219" spans="1:20" ht="21.7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 t="s">
        <v>15</v>
      </c>
      <c r="K219" s="93"/>
      <c r="L219" s="15">
        <v>650</v>
      </c>
      <c r="M219" s="14">
        <v>8</v>
      </c>
      <c r="N219" s="14">
        <v>1</v>
      </c>
      <c r="O219" s="106">
        <v>7000085150</v>
      </c>
      <c r="P219" s="12" t="s">
        <v>14</v>
      </c>
      <c r="Q219" s="105">
        <f>Q220+Q221</f>
        <v>71.6</v>
      </c>
      <c r="R219" s="72">
        <f>R220+R221</f>
        <v>0</v>
      </c>
      <c r="S219" s="104"/>
      <c r="T219" s="129"/>
    </row>
    <row r="220" spans="1:20" ht="24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 t="s">
        <v>13</v>
      </c>
      <c r="K220" s="93"/>
      <c r="L220" s="15">
        <v>650</v>
      </c>
      <c r="M220" s="14">
        <v>8</v>
      </c>
      <c r="N220" s="14">
        <v>1</v>
      </c>
      <c r="O220" s="106">
        <v>7000085150</v>
      </c>
      <c r="P220" s="12" t="s">
        <v>12</v>
      </c>
      <c r="Q220" s="105">
        <v>55</v>
      </c>
      <c r="R220" s="103"/>
      <c r="S220" s="104"/>
      <c r="T220" s="129"/>
    </row>
    <row r="221" spans="1:20" ht="46.5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 t="s">
        <v>9</v>
      </c>
      <c r="K221" s="93"/>
      <c r="L221" s="15">
        <v>650</v>
      </c>
      <c r="M221" s="14">
        <v>8</v>
      </c>
      <c r="N221" s="14">
        <v>1</v>
      </c>
      <c r="O221" s="106">
        <v>7000085150</v>
      </c>
      <c r="P221" s="12" t="s">
        <v>8</v>
      </c>
      <c r="Q221" s="105">
        <v>16.6</v>
      </c>
      <c r="R221" s="103"/>
      <c r="S221" s="104"/>
      <c r="T221" s="129"/>
    </row>
    <row r="222" spans="1:20" ht="36" customHeight="1">
      <c r="A222" s="92"/>
      <c r="B222" s="92"/>
      <c r="C222" s="92"/>
      <c r="D222" s="92"/>
      <c r="E222" s="92"/>
      <c r="F222" s="92"/>
      <c r="G222" s="92"/>
      <c r="H222" s="92"/>
      <c r="I222" s="92"/>
      <c r="J222" s="99" t="s">
        <v>152</v>
      </c>
      <c r="K222" s="93"/>
      <c r="L222" s="84">
        <v>650</v>
      </c>
      <c r="M222" s="14">
        <v>8</v>
      </c>
      <c r="N222" s="14">
        <v>1</v>
      </c>
      <c r="O222" s="87">
        <v>7000085160</v>
      </c>
      <c r="P222" s="34">
        <v>0</v>
      </c>
      <c r="Q222" s="105">
        <f>Q223</f>
        <v>500</v>
      </c>
      <c r="R222" s="72">
        <f>R223</f>
        <v>0</v>
      </c>
      <c r="S222" s="104"/>
      <c r="T222" s="129"/>
    </row>
    <row r="223" spans="1:20" ht="33.75" customHeight="1">
      <c r="A223" s="92"/>
      <c r="B223" s="92"/>
      <c r="C223" s="92"/>
      <c r="D223" s="92"/>
      <c r="E223" s="92"/>
      <c r="F223" s="92"/>
      <c r="G223" s="92"/>
      <c r="H223" s="92"/>
      <c r="I223" s="92"/>
      <c r="J223" s="92" t="s">
        <v>7</v>
      </c>
      <c r="K223" s="92"/>
      <c r="L223" s="84">
        <v>650</v>
      </c>
      <c r="M223" s="14">
        <v>8</v>
      </c>
      <c r="N223" s="14">
        <v>1</v>
      </c>
      <c r="O223" s="87">
        <v>7000085160</v>
      </c>
      <c r="P223" s="85">
        <v>200</v>
      </c>
      <c r="Q223" s="77">
        <f>Q224</f>
        <v>500</v>
      </c>
      <c r="R223" s="78"/>
      <c r="S223" s="48"/>
      <c r="T223" s="129"/>
    </row>
    <row r="224" spans="1:19" ht="32.25" customHeight="1">
      <c r="A224" s="92"/>
      <c r="B224" s="92"/>
      <c r="C224" s="92"/>
      <c r="D224" s="92"/>
      <c r="E224" s="92"/>
      <c r="F224" s="92"/>
      <c r="G224" s="92"/>
      <c r="H224" s="92"/>
      <c r="I224" s="92"/>
      <c r="J224" s="92" t="s">
        <v>5</v>
      </c>
      <c r="K224" s="93"/>
      <c r="L224" s="84">
        <v>650</v>
      </c>
      <c r="M224" s="14">
        <v>8</v>
      </c>
      <c r="N224" s="14">
        <v>1</v>
      </c>
      <c r="O224" s="85">
        <v>7000085160</v>
      </c>
      <c r="P224" s="85">
        <v>240</v>
      </c>
      <c r="Q224" s="77">
        <f>Q225</f>
        <v>500</v>
      </c>
      <c r="R224" s="89"/>
      <c r="S224" s="48"/>
    </row>
    <row r="225" spans="1:19" ht="35.25" customHeight="1">
      <c r="A225" s="92"/>
      <c r="B225" s="92"/>
      <c r="C225" s="92"/>
      <c r="D225" s="92"/>
      <c r="E225" s="92"/>
      <c r="F225" s="92"/>
      <c r="G225" s="92"/>
      <c r="H225" s="92"/>
      <c r="I225" s="92"/>
      <c r="J225" s="92" t="s">
        <v>3</v>
      </c>
      <c r="K225" s="93"/>
      <c r="L225" s="86">
        <v>650</v>
      </c>
      <c r="M225" s="14">
        <v>8</v>
      </c>
      <c r="N225" s="14">
        <v>1</v>
      </c>
      <c r="O225" s="85">
        <v>7000085160</v>
      </c>
      <c r="P225" s="87">
        <v>244</v>
      </c>
      <c r="Q225" s="77">
        <v>500</v>
      </c>
      <c r="R225" s="89"/>
      <c r="S225" s="82"/>
    </row>
    <row r="226" spans="1:19" ht="15" customHeight="1">
      <c r="A226" s="144" t="s">
        <v>33</v>
      </c>
      <c r="B226" s="144"/>
      <c r="C226" s="144"/>
      <c r="D226" s="144"/>
      <c r="E226" s="144"/>
      <c r="F226" s="144"/>
      <c r="G226" s="144"/>
      <c r="H226" s="144"/>
      <c r="I226" s="144"/>
      <c r="J226" s="144"/>
      <c r="K226" s="145"/>
      <c r="L226" s="30">
        <v>650</v>
      </c>
      <c r="M226" s="31">
        <v>10</v>
      </c>
      <c r="N226" s="31">
        <v>0</v>
      </c>
      <c r="O226" s="32" t="s">
        <v>19</v>
      </c>
      <c r="P226" s="33" t="s">
        <v>18</v>
      </c>
      <c r="Q226" s="69">
        <f aca="true" t="shared" si="6" ref="Q226:Q231">Q227</f>
        <v>120</v>
      </c>
      <c r="R226" s="88">
        <v>0</v>
      </c>
      <c r="S226" s="11"/>
    </row>
    <row r="227" spans="1:19" ht="15" customHeight="1">
      <c r="A227" s="142" t="s">
        <v>32</v>
      </c>
      <c r="B227" s="142"/>
      <c r="C227" s="142"/>
      <c r="D227" s="142"/>
      <c r="E227" s="142"/>
      <c r="F227" s="142"/>
      <c r="G227" s="142"/>
      <c r="H227" s="142"/>
      <c r="I227" s="142"/>
      <c r="J227" s="142"/>
      <c r="K227" s="143"/>
      <c r="L227" s="15">
        <v>650</v>
      </c>
      <c r="M227" s="14">
        <v>10</v>
      </c>
      <c r="N227" s="14">
        <v>1</v>
      </c>
      <c r="O227" s="13" t="s">
        <v>19</v>
      </c>
      <c r="P227" s="12" t="s">
        <v>18</v>
      </c>
      <c r="Q227" s="71">
        <f t="shared" si="6"/>
        <v>120</v>
      </c>
      <c r="R227" s="72">
        <v>0</v>
      </c>
      <c r="S227" s="11"/>
    </row>
    <row r="228" spans="1:19" ht="15" customHeight="1">
      <c r="A228" s="142" t="s">
        <v>31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3"/>
      <c r="L228" s="15">
        <v>650</v>
      </c>
      <c r="M228" s="14">
        <v>10</v>
      </c>
      <c r="N228" s="14">
        <v>1</v>
      </c>
      <c r="O228" s="13" t="s">
        <v>30</v>
      </c>
      <c r="P228" s="12" t="s">
        <v>18</v>
      </c>
      <c r="Q228" s="71">
        <f t="shared" si="6"/>
        <v>120</v>
      </c>
      <c r="R228" s="72">
        <v>0</v>
      </c>
      <c r="S228" s="11"/>
    </row>
    <row r="229" spans="1:19" ht="15" customHeight="1">
      <c r="A229" s="142" t="s">
        <v>29</v>
      </c>
      <c r="B229" s="142"/>
      <c r="C229" s="142"/>
      <c r="D229" s="142"/>
      <c r="E229" s="142"/>
      <c r="F229" s="142"/>
      <c r="G229" s="142"/>
      <c r="H229" s="142"/>
      <c r="I229" s="142"/>
      <c r="J229" s="142"/>
      <c r="K229" s="143"/>
      <c r="L229" s="15">
        <v>650</v>
      </c>
      <c r="M229" s="14">
        <v>10</v>
      </c>
      <c r="N229" s="14">
        <v>1</v>
      </c>
      <c r="O229" s="13" t="s">
        <v>23</v>
      </c>
      <c r="P229" s="12" t="s">
        <v>18</v>
      </c>
      <c r="Q229" s="71">
        <f t="shared" si="6"/>
        <v>120</v>
      </c>
      <c r="R229" s="72">
        <v>0</v>
      </c>
      <c r="S229" s="11"/>
    </row>
    <row r="230" spans="1:19" ht="21.75" customHeight="1">
      <c r="A230" s="142" t="s">
        <v>28</v>
      </c>
      <c r="B230" s="142"/>
      <c r="C230" s="142"/>
      <c r="D230" s="142"/>
      <c r="E230" s="142"/>
      <c r="F230" s="142"/>
      <c r="G230" s="142"/>
      <c r="H230" s="142"/>
      <c r="I230" s="142"/>
      <c r="J230" s="142"/>
      <c r="K230" s="143"/>
      <c r="L230" s="15">
        <v>650</v>
      </c>
      <c r="M230" s="14">
        <v>10</v>
      </c>
      <c r="N230" s="14">
        <v>1</v>
      </c>
      <c r="O230" s="13" t="s">
        <v>23</v>
      </c>
      <c r="P230" s="12" t="s">
        <v>27</v>
      </c>
      <c r="Q230" s="71">
        <f t="shared" si="6"/>
        <v>120</v>
      </c>
      <c r="R230" s="72">
        <v>0</v>
      </c>
      <c r="S230" s="11"/>
    </row>
    <row r="231" spans="1:19" ht="21.75" customHeight="1">
      <c r="A231" s="142" t="s">
        <v>26</v>
      </c>
      <c r="B231" s="142"/>
      <c r="C231" s="142"/>
      <c r="D231" s="142"/>
      <c r="E231" s="142"/>
      <c r="F231" s="142"/>
      <c r="G231" s="142"/>
      <c r="H231" s="142"/>
      <c r="I231" s="142"/>
      <c r="J231" s="142"/>
      <c r="K231" s="143"/>
      <c r="L231" s="15">
        <v>650</v>
      </c>
      <c r="M231" s="14">
        <v>10</v>
      </c>
      <c r="N231" s="14">
        <v>1</v>
      </c>
      <c r="O231" s="13" t="s">
        <v>23</v>
      </c>
      <c r="P231" s="12" t="s">
        <v>25</v>
      </c>
      <c r="Q231" s="71">
        <f t="shared" si="6"/>
        <v>120</v>
      </c>
      <c r="R231" s="72">
        <v>0</v>
      </c>
      <c r="S231" s="11"/>
    </row>
    <row r="232" spans="1:19" ht="21.75" customHeight="1">
      <c r="A232" s="142" t="s">
        <v>24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3"/>
      <c r="L232" s="15">
        <v>650</v>
      </c>
      <c r="M232" s="14">
        <v>10</v>
      </c>
      <c r="N232" s="14">
        <v>1</v>
      </c>
      <c r="O232" s="13" t="s">
        <v>23</v>
      </c>
      <c r="P232" s="12" t="s">
        <v>22</v>
      </c>
      <c r="Q232" s="71">
        <v>120</v>
      </c>
      <c r="R232" s="72">
        <v>0</v>
      </c>
      <c r="S232" s="11"/>
    </row>
    <row r="233" spans="1:19" ht="15" customHeight="1">
      <c r="A233" s="144" t="s">
        <v>21</v>
      </c>
      <c r="B233" s="144"/>
      <c r="C233" s="144"/>
      <c r="D233" s="144"/>
      <c r="E233" s="144"/>
      <c r="F233" s="144"/>
      <c r="G233" s="144"/>
      <c r="H233" s="144"/>
      <c r="I233" s="144"/>
      <c r="J233" s="144"/>
      <c r="K233" s="145"/>
      <c r="L233" s="30">
        <v>650</v>
      </c>
      <c r="M233" s="31">
        <v>11</v>
      </c>
      <c r="N233" s="31">
        <v>0</v>
      </c>
      <c r="O233" s="32" t="s">
        <v>19</v>
      </c>
      <c r="P233" s="33" t="s">
        <v>18</v>
      </c>
      <c r="Q233" s="69">
        <f>Q234+Q244</f>
        <v>831.5000000000001</v>
      </c>
      <c r="R233" s="68">
        <v>0</v>
      </c>
      <c r="S233" s="11"/>
    </row>
    <row r="234" spans="1:19" ht="15" customHeight="1">
      <c r="A234" s="150" t="s">
        <v>20</v>
      </c>
      <c r="B234" s="152"/>
      <c r="C234" s="152"/>
      <c r="D234" s="152"/>
      <c r="E234" s="152"/>
      <c r="F234" s="152"/>
      <c r="G234" s="152"/>
      <c r="H234" s="152"/>
      <c r="I234" s="152"/>
      <c r="J234" s="152"/>
      <c r="K234" s="153"/>
      <c r="L234" s="15">
        <v>650</v>
      </c>
      <c r="M234" s="14">
        <v>11</v>
      </c>
      <c r="N234" s="14">
        <v>1</v>
      </c>
      <c r="O234" s="13">
        <v>520000590</v>
      </c>
      <c r="P234" s="12" t="s">
        <v>18</v>
      </c>
      <c r="Q234" s="71">
        <f>Q235+Q240</f>
        <v>814.8000000000001</v>
      </c>
      <c r="R234" s="72">
        <v>0</v>
      </c>
      <c r="S234" s="11"/>
    </row>
    <row r="235" spans="1:19" ht="66.75" customHeight="1">
      <c r="A235" s="142" t="s">
        <v>17</v>
      </c>
      <c r="B235" s="142"/>
      <c r="C235" s="142"/>
      <c r="D235" s="142"/>
      <c r="E235" s="142"/>
      <c r="F235" s="142"/>
      <c r="G235" s="142"/>
      <c r="H235" s="142"/>
      <c r="I235" s="142"/>
      <c r="J235" s="142"/>
      <c r="K235" s="143"/>
      <c r="L235" s="15">
        <v>650</v>
      </c>
      <c r="M235" s="14">
        <v>11</v>
      </c>
      <c r="N235" s="14">
        <v>1</v>
      </c>
      <c r="O235" s="13">
        <v>520000590</v>
      </c>
      <c r="P235" s="12" t="s">
        <v>16</v>
      </c>
      <c r="Q235" s="71">
        <f>Q236</f>
        <v>727.2</v>
      </c>
      <c r="R235" s="72">
        <v>0</v>
      </c>
      <c r="S235" s="11"/>
    </row>
    <row r="236" spans="1:19" ht="21.75" customHeight="1">
      <c r="A236" s="142" t="s">
        <v>15</v>
      </c>
      <c r="B236" s="142"/>
      <c r="C236" s="142"/>
      <c r="D236" s="142"/>
      <c r="E236" s="142"/>
      <c r="F236" s="142"/>
      <c r="G236" s="142"/>
      <c r="H236" s="142"/>
      <c r="I236" s="142"/>
      <c r="J236" s="142"/>
      <c r="K236" s="143"/>
      <c r="L236" s="15">
        <v>650</v>
      </c>
      <c r="M236" s="14">
        <v>11</v>
      </c>
      <c r="N236" s="14">
        <v>1</v>
      </c>
      <c r="O236" s="13">
        <v>520000590</v>
      </c>
      <c r="P236" s="12" t="s">
        <v>14</v>
      </c>
      <c r="Q236" s="71">
        <f>SUM(Q237:Q239)</f>
        <v>727.2</v>
      </c>
      <c r="R236" s="72">
        <v>0</v>
      </c>
      <c r="S236" s="11"/>
    </row>
    <row r="237" spans="1:19" ht="23.25" customHeight="1">
      <c r="A237" s="142" t="s">
        <v>13</v>
      </c>
      <c r="B237" s="142"/>
      <c r="C237" s="142"/>
      <c r="D237" s="142"/>
      <c r="E237" s="142"/>
      <c r="F237" s="142"/>
      <c r="G237" s="142"/>
      <c r="H237" s="142"/>
      <c r="I237" s="142"/>
      <c r="J237" s="142"/>
      <c r="K237" s="143"/>
      <c r="L237" s="15">
        <v>650</v>
      </c>
      <c r="M237" s="14">
        <v>11</v>
      </c>
      <c r="N237" s="14">
        <v>1</v>
      </c>
      <c r="O237" s="13">
        <v>520000590</v>
      </c>
      <c r="P237" s="12" t="s">
        <v>12</v>
      </c>
      <c r="Q237" s="71">
        <v>557</v>
      </c>
      <c r="R237" s="72">
        <v>0</v>
      </c>
      <c r="S237" s="11"/>
    </row>
    <row r="238" spans="1:19" ht="37.5" customHeight="1">
      <c r="A238" s="142" t="s">
        <v>11</v>
      </c>
      <c r="B238" s="142"/>
      <c r="C238" s="142"/>
      <c r="D238" s="142"/>
      <c r="E238" s="142"/>
      <c r="F238" s="142"/>
      <c r="G238" s="142"/>
      <c r="H238" s="142"/>
      <c r="I238" s="142"/>
      <c r="J238" s="142"/>
      <c r="K238" s="143"/>
      <c r="L238" s="15">
        <v>650</v>
      </c>
      <c r="M238" s="14">
        <v>11</v>
      </c>
      <c r="N238" s="14">
        <v>1</v>
      </c>
      <c r="O238" s="13">
        <v>520000590</v>
      </c>
      <c r="P238" s="12" t="s">
        <v>10</v>
      </c>
      <c r="Q238" s="71">
        <v>1.5</v>
      </c>
      <c r="R238" s="72">
        <v>0</v>
      </c>
      <c r="S238" s="11"/>
    </row>
    <row r="239" spans="1:19" ht="46.5" customHeight="1">
      <c r="A239" s="142" t="s">
        <v>9</v>
      </c>
      <c r="B239" s="142"/>
      <c r="C239" s="142"/>
      <c r="D239" s="142"/>
      <c r="E239" s="142"/>
      <c r="F239" s="142"/>
      <c r="G239" s="142"/>
      <c r="H239" s="142"/>
      <c r="I239" s="142"/>
      <c r="J239" s="142"/>
      <c r="K239" s="143"/>
      <c r="L239" s="15">
        <v>650</v>
      </c>
      <c r="M239" s="14">
        <v>11</v>
      </c>
      <c r="N239" s="14">
        <v>1</v>
      </c>
      <c r="O239" s="13">
        <v>520000590</v>
      </c>
      <c r="P239" s="12" t="s">
        <v>8</v>
      </c>
      <c r="Q239" s="71">
        <v>168.7</v>
      </c>
      <c r="R239" s="72">
        <v>0</v>
      </c>
      <c r="S239" s="11"/>
    </row>
    <row r="240" spans="1:19" ht="33" customHeight="1">
      <c r="A240" s="142" t="s">
        <v>7</v>
      </c>
      <c r="B240" s="142"/>
      <c r="C240" s="142"/>
      <c r="D240" s="142"/>
      <c r="E240" s="142"/>
      <c r="F240" s="142"/>
      <c r="G240" s="142"/>
      <c r="H240" s="142"/>
      <c r="I240" s="142"/>
      <c r="J240" s="142"/>
      <c r="K240" s="143"/>
      <c r="L240" s="15">
        <v>650</v>
      </c>
      <c r="M240" s="14">
        <v>11</v>
      </c>
      <c r="N240" s="14">
        <v>1</v>
      </c>
      <c r="O240" s="13">
        <v>520000590</v>
      </c>
      <c r="P240" s="12" t="s">
        <v>6</v>
      </c>
      <c r="Q240" s="71">
        <f>Q241</f>
        <v>87.6</v>
      </c>
      <c r="R240" s="72">
        <v>0</v>
      </c>
      <c r="S240" s="11"/>
    </row>
    <row r="241" spans="1:19" ht="35.25" customHeight="1">
      <c r="A241" s="142" t="s">
        <v>5</v>
      </c>
      <c r="B241" s="142"/>
      <c r="C241" s="142"/>
      <c r="D241" s="142"/>
      <c r="E241" s="142"/>
      <c r="F241" s="142"/>
      <c r="G241" s="142"/>
      <c r="H241" s="142"/>
      <c r="I241" s="142"/>
      <c r="J241" s="142"/>
      <c r="K241" s="143"/>
      <c r="L241" s="15">
        <v>650</v>
      </c>
      <c r="M241" s="14">
        <v>11</v>
      </c>
      <c r="N241" s="14">
        <v>1</v>
      </c>
      <c r="O241" s="13">
        <v>520000590</v>
      </c>
      <c r="P241" s="12" t="s">
        <v>4</v>
      </c>
      <c r="Q241" s="71">
        <f>Q242</f>
        <v>87.6</v>
      </c>
      <c r="R241" s="72">
        <v>0</v>
      </c>
      <c r="S241" s="11"/>
    </row>
    <row r="242" spans="1:19" ht="38.25" customHeight="1" thickBot="1">
      <c r="A242" s="142" t="s">
        <v>3</v>
      </c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12">
        <v>650</v>
      </c>
      <c r="M242" s="113">
        <v>11</v>
      </c>
      <c r="N242" s="113">
        <v>1</v>
      </c>
      <c r="O242" s="114">
        <v>520000590</v>
      </c>
      <c r="P242" s="46" t="s">
        <v>1</v>
      </c>
      <c r="Q242" s="105">
        <v>87.6</v>
      </c>
      <c r="R242" s="72">
        <v>0</v>
      </c>
      <c r="S242" s="10"/>
    </row>
    <row r="243" spans="1:19" ht="409.6" customHeight="1" hidden="1">
      <c r="A243" s="107"/>
      <c r="B243" s="107"/>
      <c r="C243" s="56"/>
      <c r="D243" s="56"/>
      <c r="E243" s="56"/>
      <c r="F243" s="56"/>
      <c r="G243" s="56"/>
      <c r="H243" s="56"/>
      <c r="I243" s="56"/>
      <c r="J243" s="56"/>
      <c r="K243" s="56"/>
      <c r="L243" s="108">
        <v>650</v>
      </c>
      <c r="M243" s="56">
        <v>11</v>
      </c>
      <c r="N243" s="56">
        <v>1</v>
      </c>
      <c r="O243" s="56" t="s">
        <v>2</v>
      </c>
      <c r="P243" s="56" t="s">
        <v>1</v>
      </c>
      <c r="Q243" s="80">
        <v>30642887.77</v>
      </c>
      <c r="R243" s="109">
        <v>211200</v>
      </c>
      <c r="S243" s="8"/>
    </row>
    <row r="244" spans="1:19" ht="45.75" customHeight="1">
      <c r="A244" s="122"/>
      <c r="B244" s="111"/>
      <c r="C244" s="111"/>
      <c r="D244" s="111"/>
      <c r="E244" s="111"/>
      <c r="F244" s="111"/>
      <c r="G244" s="111"/>
      <c r="H244" s="111"/>
      <c r="I244" s="111"/>
      <c r="J244" s="99" t="s">
        <v>150</v>
      </c>
      <c r="K244" s="111"/>
      <c r="L244" s="112">
        <v>650</v>
      </c>
      <c r="M244" s="113">
        <v>11</v>
      </c>
      <c r="N244" s="113">
        <v>1</v>
      </c>
      <c r="O244" s="111">
        <v>7000085150</v>
      </c>
      <c r="P244" s="34">
        <v>0</v>
      </c>
      <c r="Q244" s="105">
        <f>Q245</f>
        <v>16.7</v>
      </c>
      <c r="R244" s="72">
        <v>0</v>
      </c>
      <c r="S244" s="110"/>
    </row>
    <row r="245" spans="1:19" ht="67.5" customHeight="1">
      <c r="A245" s="122"/>
      <c r="B245" s="111"/>
      <c r="C245" s="111"/>
      <c r="D245" s="111"/>
      <c r="E245" s="111"/>
      <c r="F245" s="111"/>
      <c r="G245" s="111"/>
      <c r="H245" s="111"/>
      <c r="I245" s="111"/>
      <c r="J245" s="92" t="s">
        <v>17</v>
      </c>
      <c r="K245" s="111"/>
      <c r="L245" s="112">
        <v>650</v>
      </c>
      <c r="M245" s="113">
        <v>11</v>
      </c>
      <c r="N245" s="113">
        <v>1</v>
      </c>
      <c r="O245" s="111">
        <v>7000085150</v>
      </c>
      <c r="P245" s="12" t="s">
        <v>16</v>
      </c>
      <c r="Q245" s="105">
        <f>Q246</f>
        <v>16.7</v>
      </c>
      <c r="R245" s="72">
        <v>0</v>
      </c>
      <c r="S245" s="110"/>
    </row>
    <row r="246" spans="1:19" ht="22.5" customHeight="1">
      <c r="A246" s="122"/>
      <c r="B246" s="111"/>
      <c r="C246" s="111"/>
      <c r="D246" s="111"/>
      <c r="E246" s="111"/>
      <c r="F246" s="111"/>
      <c r="G246" s="111"/>
      <c r="H246" s="111"/>
      <c r="I246" s="111"/>
      <c r="J246" s="92" t="s">
        <v>15</v>
      </c>
      <c r="K246" s="111"/>
      <c r="L246" s="112">
        <v>650</v>
      </c>
      <c r="M246" s="113">
        <v>11</v>
      </c>
      <c r="N246" s="113">
        <v>1</v>
      </c>
      <c r="O246" s="111">
        <v>7000085150</v>
      </c>
      <c r="P246" s="12" t="s">
        <v>14</v>
      </c>
      <c r="Q246" s="105">
        <f>Q247+Q248</f>
        <v>16.7</v>
      </c>
      <c r="R246" s="72">
        <v>0</v>
      </c>
      <c r="S246" s="110"/>
    </row>
    <row r="247" spans="1:19" ht="27" customHeight="1">
      <c r="A247" s="122"/>
      <c r="B247" s="111"/>
      <c r="C247" s="111"/>
      <c r="D247" s="111"/>
      <c r="E247" s="111"/>
      <c r="F247" s="111"/>
      <c r="G247" s="111"/>
      <c r="H247" s="111"/>
      <c r="I247" s="111"/>
      <c r="J247" s="92" t="s">
        <v>13</v>
      </c>
      <c r="K247" s="111"/>
      <c r="L247" s="112">
        <v>650</v>
      </c>
      <c r="M247" s="113">
        <v>11</v>
      </c>
      <c r="N247" s="113">
        <v>1</v>
      </c>
      <c r="O247" s="111">
        <v>7000085150</v>
      </c>
      <c r="P247" s="12" t="s">
        <v>12</v>
      </c>
      <c r="Q247" s="105">
        <v>12.8</v>
      </c>
      <c r="R247" s="72">
        <v>0</v>
      </c>
      <c r="S247" s="110"/>
    </row>
    <row r="248" spans="1:19" ht="49.5" customHeight="1" thickBot="1">
      <c r="A248" s="123"/>
      <c r="B248" s="124"/>
      <c r="C248" s="124"/>
      <c r="D248" s="124"/>
      <c r="E248" s="124"/>
      <c r="F248" s="124"/>
      <c r="G248" s="124"/>
      <c r="H248" s="124"/>
      <c r="I248" s="124"/>
      <c r="J248" s="92" t="s">
        <v>9</v>
      </c>
      <c r="K248" s="124"/>
      <c r="L248" s="125">
        <v>650</v>
      </c>
      <c r="M248" s="126">
        <v>11</v>
      </c>
      <c r="N248" s="126">
        <v>1</v>
      </c>
      <c r="O248" s="124">
        <v>7000085150</v>
      </c>
      <c r="P248" s="127">
        <v>119</v>
      </c>
      <c r="Q248" s="128">
        <v>3.9</v>
      </c>
      <c r="R248" s="79">
        <v>0</v>
      </c>
      <c r="S248" s="110"/>
    </row>
    <row r="249" spans="1:19" ht="12.75" customHeight="1" thickBot="1">
      <c r="A249" s="115"/>
      <c r="B249" s="116" t="s">
        <v>0</v>
      </c>
      <c r="C249" s="117"/>
      <c r="D249" s="117"/>
      <c r="E249" s="117"/>
      <c r="F249" s="117"/>
      <c r="G249" s="117"/>
      <c r="H249" s="117"/>
      <c r="I249" s="117"/>
      <c r="J249" s="118" t="s">
        <v>0</v>
      </c>
      <c r="K249" s="117"/>
      <c r="L249" s="117"/>
      <c r="M249" s="117"/>
      <c r="N249" s="117"/>
      <c r="O249" s="117"/>
      <c r="P249" s="117"/>
      <c r="Q249" s="119">
        <f>Q13+Q55+Q67+Q106+Q136+Q163+Q190+Q233+Q226+Q158</f>
        <v>27382.07</v>
      </c>
      <c r="R249" s="120">
        <f>R13+R55+R67+R106+R136+R163+R190+R233+R226</f>
        <v>238.4</v>
      </c>
      <c r="S249" s="7"/>
    </row>
    <row r="250" spans="1:19" ht="12.75" customHeight="1">
      <c r="A250" s="6"/>
      <c r="B250" s="6"/>
      <c r="C250" s="6"/>
      <c r="D250" s="6"/>
      <c r="E250" s="6"/>
      <c r="F250" s="6"/>
      <c r="G250" s="6"/>
      <c r="H250" s="6"/>
      <c r="I250" s="4"/>
      <c r="J250" s="6"/>
      <c r="K250" s="6"/>
      <c r="L250" s="6"/>
      <c r="M250" s="6"/>
      <c r="N250" s="6"/>
      <c r="O250" s="6"/>
      <c r="P250" s="4"/>
      <c r="Q250" s="5"/>
      <c r="R250" s="4"/>
      <c r="S250" s="3"/>
    </row>
    <row r="251" spans="1:19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</row>
  </sheetData>
  <mergeCells count="170">
    <mergeCell ref="J9:R9"/>
    <mergeCell ref="A12:K12"/>
    <mergeCell ref="A13:K13"/>
    <mergeCell ref="A55:K55"/>
    <mergeCell ref="A58:K58"/>
    <mergeCell ref="A15:K15"/>
    <mergeCell ref="A21:K21"/>
    <mergeCell ref="A19:K19"/>
    <mergeCell ref="A17:K17"/>
    <mergeCell ref="A23:K23"/>
    <mergeCell ref="A50:K50"/>
    <mergeCell ref="A51:K51"/>
    <mergeCell ref="A57:K57"/>
    <mergeCell ref="A29:K29"/>
    <mergeCell ref="A35:K35"/>
    <mergeCell ref="A39:K39"/>
    <mergeCell ref="A52:K52"/>
    <mergeCell ref="A54:K54"/>
    <mergeCell ref="A16:K16"/>
    <mergeCell ref="A22:K22"/>
    <mergeCell ref="A28:K28"/>
    <mergeCell ref="A34:K34"/>
    <mergeCell ref="A18:K18"/>
    <mergeCell ref="A40:K40"/>
    <mergeCell ref="A56:K56"/>
    <mergeCell ref="A53:K53"/>
    <mergeCell ref="A86:K86"/>
    <mergeCell ref="A75:K75"/>
    <mergeCell ref="A81:K81"/>
    <mergeCell ref="A64:K64"/>
    <mergeCell ref="A71:K71"/>
    <mergeCell ref="A76:K76"/>
    <mergeCell ref="A48:K48"/>
    <mergeCell ref="A67:K67"/>
    <mergeCell ref="A68:K68"/>
    <mergeCell ref="A79:K79"/>
    <mergeCell ref="A59:K59"/>
    <mergeCell ref="A72:K72"/>
    <mergeCell ref="A60:K60"/>
    <mergeCell ref="A73:K73"/>
    <mergeCell ref="A74:K74"/>
    <mergeCell ref="A84:K84"/>
    <mergeCell ref="A129:K129"/>
    <mergeCell ref="A124:K124"/>
    <mergeCell ref="A125:K125"/>
    <mergeCell ref="A114:K114"/>
    <mergeCell ref="A128:K128"/>
    <mergeCell ref="A103:K103"/>
    <mergeCell ref="A113:K113"/>
    <mergeCell ref="A116:K116"/>
    <mergeCell ref="A127:K127"/>
    <mergeCell ref="A115:K115"/>
    <mergeCell ref="A126:K126"/>
    <mergeCell ref="A117:K117"/>
    <mergeCell ref="A106:K106"/>
    <mergeCell ref="A104:K104"/>
    <mergeCell ref="A133:K133"/>
    <mergeCell ref="A142:K142"/>
    <mergeCell ref="A140:K140"/>
    <mergeCell ref="A132:K132"/>
    <mergeCell ref="A130:K130"/>
    <mergeCell ref="A134:K134"/>
    <mergeCell ref="A139:K139"/>
    <mergeCell ref="A143:K143"/>
    <mergeCell ref="A141:K141"/>
    <mergeCell ref="A137:K137"/>
    <mergeCell ref="A135:K135"/>
    <mergeCell ref="A136:K136"/>
    <mergeCell ref="A41:K41"/>
    <mergeCell ref="A42:K42"/>
    <mergeCell ref="A43:K43"/>
    <mergeCell ref="A100:K100"/>
    <mergeCell ref="A105:K105"/>
    <mergeCell ref="A66:K66"/>
    <mergeCell ref="A205:K205"/>
    <mergeCell ref="A193:K193"/>
    <mergeCell ref="A164:K164"/>
    <mergeCell ref="A192:K192"/>
    <mergeCell ref="A190:K190"/>
    <mergeCell ref="A199:K199"/>
    <mergeCell ref="A154:K154"/>
    <mergeCell ref="A151:K151"/>
    <mergeCell ref="A155:K155"/>
    <mergeCell ref="A166:K166"/>
    <mergeCell ref="A194:K194"/>
    <mergeCell ref="A195:K195"/>
    <mergeCell ref="A196:K196"/>
    <mergeCell ref="A197:K197"/>
    <mergeCell ref="A200:K200"/>
    <mergeCell ref="A201:K201"/>
    <mergeCell ref="A152:K152"/>
    <mergeCell ref="A144:K144"/>
    <mergeCell ref="A20:K20"/>
    <mergeCell ref="A25:K25"/>
    <mergeCell ref="A26:K26"/>
    <mergeCell ref="A27:K27"/>
    <mergeCell ref="A31:K31"/>
    <mergeCell ref="A32:K32"/>
    <mergeCell ref="A33:K33"/>
    <mergeCell ref="A37:K37"/>
    <mergeCell ref="A38:K38"/>
    <mergeCell ref="A30:K30"/>
    <mergeCell ref="A36:K36"/>
    <mergeCell ref="A24:K24"/>
    <mergeCell ref="A89:K89"/>
    <mergeCell ref="A98:K98"/>
    <mergeCell ref="A77:K77"/>
    <mergeCell ref="A78:K78"/>
    <mergeCell ref="A83:K83"/>
    <mergeCell ref="A61:K61"/>
    <mergeCell ref="A62:K62"/>
    <mergeCell ref="A65:K65"/>
    <mergeCell ref="A69:K69"/>
    <mergeCell ref="A80:K80"/>
    <mergeCell ref="A63:K63"/>
    <mergeCell ref="A70:K70"/>
    <mergeCell ref="A91:K91"/>
    <mergeCell ref="A82:K82"/>
    <mergeCell ref="A85:K85"/>
    <mergeCell ref="A90:K90"/>
    <mergeCell ref="A88:K88"/>
    <mergeCell ref="A87:K87"/>
    <mergeCell ref="A242:K242"/>
    <mergeCell ref="A208:K208"/>
    <mergeCell ref="A212:K212"/>
    <mergeCell ref="A213:K213"/>
    <mergeCell ref="A232:K232"/>
    <mergeCell ref="A236:K236"/>
    <mergeCell ref="A241:K241"/>
    <mergeCell ref="A209:K209"/>
    <mergeCell ref="A214:K214"/>
    <mergeCell ref="A229:K229"/>
    <mergeCell ref="A234:K234"/>
    <mergeCell ref="A228:K228"/>
    <mergeCell ref="A226:K226"/>
    <mergeCell ref="A233:K233"/>
    <mergeCell ref="A227:K227"/>
    <mergeCell ref="A240:K240"/>
    <mergeCell ref="A210:K210"/>
    <mergeCell ref="A235:K235"/>
    <mergeCell ref="A238:K238"/>
    <mergeCell ref="A215:K215"/>
    <mergeCell ref="A230:K230"/>
    <mergeCell ref="A211:K211"/>
    <mergeCell ref="A216:K216"/>
    <mergeCell ref="A231:K231"/>
    <mergeCell ref="A237:K237"/>
    <mergeCell ref="A101:K101"/>
    <mergeCell ref="A99:K99"/>
    <mergeCell ref="A92:K92"/>
    <mergeCell ref="A93:K93"/>
    <mergeCell ref="A239:K239"/>
    <mergeCell ref="A206:K206"/>
    <mergeCell ref="A157:K157"/>
    <mergeCell ref="A198:K198"/>
    <mergeCell ref="A207:K207"/>
    <mergeCell ref="A156:K156"/>
    <mergeCell ref="A165:K165"/>
    <mergeCell ref="A163:K163"/>
    <mergeCell ref="A168:K168"/>
    <mergeCell ref="A167:K167"/>
    <mergeCell ref="A153:K153"/>
    <mergeCell ref="A102:K102"/>
    <mergeCell ref="A150:K150"/>
    <mergeCell ref="A145:K145"/>
    <mergeCell ref="A146:K146"/>
    <mergeCell ref="A147:K147"/>
    <mergeCell ref="A149:K149"/>
    <mergeCell ref="A148:K148"/>
    <mergeCell ref="A131:K131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2018-11-08T06:24:38Z</cp:lastPrinted>
  <dcterms:created xsi:type="dcterms:W3CDTF">2017-10-02T07:11:47Z</dcterms:created>
  <dcterms:modified xsi:type="dcterms:W3CDTF">2018-11-08T06:26:33Z</dcterms:modified>
  <cp:category/>
  <cp:version/>
  <cp:contentType/>
  <cp:contentStatus/>
</cp:coreProperties>
</file>